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ICING\2024\BIZ-DEPVELOPMENT-2024\AGENCY-OVERSEA 2024\1-MKT-MONTHLY-OVS\AGENCY-T3\"/>
    </mc:Choice>
  </mc:AlternateContent>
  <xr:revisionPtr revIDLastSave="0" documentId="13_ncr:1_{EF709E5A-3433-46DB-AC4B-23F03AAA7313}" xr6:coauthVersionLast="47" xr6:coauthVersionMax="47" xr10:uidLastSave="{00000000-0000-0000-0000-000000000000}"/>
  <bookViews>
    <workbookView xWindow="-120" yWindow="-120" windowWidth="29040" windowHeight="15840" tabRatio="811" xr2:uid="{00000000-000D-0000-FFFF-FFFF00000000}"/>
  </bookViews>
  <sheets>
    <sheet name="HOME" sheetId="7" r:id="rId1"/>
    <sheet name="Term conditions" sheetId="5" r:id="rId2"/>
    <sheet name="Customs + Logistics Service " sheetId="4" r:id="rId3"/>
    <sheet name="Trucking air HCM" sheetId="3" r:id="rId4"/>
    <sheet name="Trucking  Sea LCL +FCL HCM USD" sheetId="10" r:id="rId5"/>
    <sheet name="Trucking  Sea LCL +FCL HCM VND" sheetId="2" state="hidden" r:id="rId6"/>
    <sheet name="Trucking LCL -HPH" sheetId="8" r:id="rId7"/>
    <sheet name="Trucking FCL - HPH" sheetId="9" r:id="rId8"/>
  </sheets>
  <externalReferences>
    <externalReference r:id="rId9"/>
    <externalReference r:id="rId10"/>
  </externalReferences>
  <definedNames>
    <definedName name="_xlnm._FilterDatabase" localSheetId="2" hidden="1">'Customs + Logistics Service '!$A$3:$G$3</definedName>
    <definedName name="_xlnm._FilterDatabase" localSheetId="4" hidden="1">'Trucking  Sea LCL +FCL HCM USD'!$A$6:$N$326</definedName>
    <definedName name="_xlnm._FilterDatabase" localSheetId="5" hidden="1">'Trucking  Sea LCL +FCL HCM VND'!$A$6:$N$111</definedName>
    <definedName name="_xlnm._FilterDatabase" localSheetId="3" hidden="1">'Trucking air HCM'!$A$4:$H$140</definedName>
    <definedName name="_xlnm._FilterDatabase" localSheetId="7" hidden="1">'Trucking FCL - HPH'!$A$4:$M$60</definedName>
    <definedName name="_xlnm._FilterDatabase" localSheetId="6" hidden="1">'Trucking LCL -HPH'!$A$6:$L$98</definedName>
    <definedName name="ChucDanhList">'[1]Declaration list'!$R$4:$R$68</definedName>
    <definedName name="ChucNang">'[1]Declaration list'!$M$4:$M$6</definedName>
    <definedName name="ContType">'[1]Declaration list'!$T$4:$T$7</definedName>
    <definedName name="Đơn_vị_tính">'[1]Declaration list'!$K$2:$K$157</definedName>
    <definedName name="DonVi">'[1]Declaration list'!$K$3:$K$157</definedName>
    <definedName name="DonViNew">'[1]Declaration list'!$K$3:$K$157</definedName>
    <definedName name="KindOfPackage" comment="Mã loại kiện hàng">'[1]Declaration list'!$O$4:$O$44</definedName>
    <definedName name="KindOfPackageList">'[1]Declaration list'!$O$4:$O$44</definedName>
    <definedName name="Loại_tờ_xuất_trình">'[2]Declaration list'!$AG$4:$AH$38</definedName>
    <definedName name="MucDichDenCangList">'[1]Declaration list'!$U$3:$U$10</definedName>
    <definedName name="MucDoAnNinh">'[1]Declaration list'!$W$3:$W$5</definedName>
    <definedName name="NLDG">'[1]Declaration list'!$AE$4:$AE$12</definedName>
    <definedName name="NN">'[1]Declaration list'!$AC$4:$AC$49</definedName>
    <definedName name="PassportType">'[1]Declaration list'!$I$3:$I$8</definedName>
    <definedName name="PortList">'[1]Declaration list'!$G$3:$G$12988</definedName>
    <definedName name="PortListNew">'[1]Declaration list'!$G$3:$G$12988</definedName>
    <definedName name="QT">'[1]Declaration list'!$E$3:$E$262</definedName>
    <definedName name="StateList">'[1]Declaration list'!$E$3:$E$262</definedName>
    <definedName name="VKVLN">'[1]Declaration list'!$AA$4:$AA$12</definedName>
  </definedNames>
  <calcPr calcId="191029"/>
</workbook>
</file>

<file path=xl/calcChain.xml><?xml version="1.0" encoding="utf-8"?>
<calcChain xmlns="http://schemas.openxmlformats.org/spreadsheetml/2006/main">
  <c r="O20" i="7" l="1"/>
  <c r="C16" i="3"/>
  <c r="C31" i="3"/>
  <c r="D126" i="3"/>
  <c r="C126" i="3"/>
  <c r="E124" i="3"/>
  <c r="D124" i="3"/>
  <c r="C124" i="3"/>
  <c r="E122" i="3"/>
  <c r="D122" i="3"/>
  <c r="C122" i="3"/>
  <c r="E120" i="3"/>
  <c r="D120" i="3"/>
  <c r="C120" i="3"/>
  <c r="E118" i="3"/>
  <c r="E117" i="3"/>
  <c r="D118" i="3"/>
  <c r="C118" i="3"/>
  <c r="D117" i="3"/>
  <c r="C117" i="3"/>
  <c r="E114" i="3"/>
  <c r="D115" i="3"/>
  <c r="C115" i="3"/>
  <c r="D114" i="3"/>
  <c r="C114" i="3"/>
  <c r="C97" i="3" l="1"/>
  <c r="E112" i="3"/>
  <c r="E111" i="3"/>
  <c r="D112" i="3"/>
  <c r="C112" i="3"/>
  <c r="D111" i="3"/>
  <c r="C111" i="3"/>
  <c r="E109" i="3"/>
  <c r="D109" i="3"/>
  <c r="C109" i="3"/>
  <c r="E107" i="3"/>
  <c r="D107" i="3"/>
  <c r="C107" i="3"/>
  <c r="E100" i="3" l="1"/>
  <c r="E101" i="3"/>
  <c r="E102" i="3"/>
  <c r="E103" i="3"/>
  <c r="E104" i="3"/>
  <c r="E105" i="3"/>
  <c r="E99" i="3"/>
  <c r="D100" i="3"/>
  <c r="D101" i="3"/>
  <c r="D102" i="3"/>
  <c r="D103" i="3"/>
  <c r="D104" i="3"/>
  <c r="D105" i="3"/>
  <c r="D99" i="3"/>
  <c r="C100" i="3"/>
  <c r="C101" i="3"/>
  <c r="C102" i="3"/>
  <c r="C103" i="3"/>
  <c r="C104" i="3"/>
  <c r="C105" i="3"/>
  <c r="C99" i="3"/>
  <c r="E96" i="3"/>
  <c r="E97" i="3"/>
  <c r="E95" i="3"/>
  <c r="D96" i="3"/>
  <c r="D97" i="3"/>
  <c r="D95" i="3"/>
  <c r="C96" i="3"/>
  <c r="C95" i="3"/>
  <c r="E92" i="3"/>
  <c r="E93" i="3"/>
  <c r="E91" i="3"/>
  <c r="D93" i="3"/>
  <c r="D92" i="3"/>
  <c r="D91" i="3"/>
  <c r="C92" i="3"/>
  <c r="C93" i="3"/>
  <c r="C91" i="3"/>
  <c r="E84" i="3"/>
  <c r="E85" i="3"/>
  <c r="E86" i="3"/>
  <c r="E87" i="3"/>
  <c r="E88" i="3"/>
  <c r="E89" i="3"/>
  <c r="E83" i="3"/>
  <c r="D84" i="3"/>
  <c r="D85" i="3"/>
  <c r="D86" i="3"/>
  <c r="D87" i="3"/>
  <c r="D88" i="3"/>
  <c r="D89" i="3"/>
  <c r="D83" i="3"/>
  <c r="C84" i="3"/>
  <c r="C85" i="3"/>
  <c r="C86" i="3"/>
  <c r="C87" i="3"/>
  <c r="C88" i="3"/>
  <c r="C89" i="3"/>
  <c r="C83" i="3"/>
  <c r="E70" i="3"/>
  <c r="E71" i="3"/>
  <c r="E72" i="3"/>
  <c r="E73" i="3"/>
  <c r="E74" i="3"/>
  <c r="E75" i="3"/>
  <c r="E76" i="3"/>
  <c r="E77" i="3"/>
  <c r="E78" i="3"/>
  <c r="E79" i="3"/>
  <c r="E80" i="3"/>
  <c r="E81" i="3"/>
  <c r="E69" i="3"/>
  <c r="D70" i="3"/>
  <c r="D71" i="3"/>
  <c r="D72" i="3"/>
  <c r="D73" i="3"/>
  <c r="D74" i="3"/>
  <c r="D75" i="3"/>
  <c r="D76" i="3"/>
  <c r="D77" i="3"/>
  <c r="D78" i="3"/>
  <c r="D79" i="3"/>
  <c r="D80" i="3"/>
  <c r="D81" i="3"/>
  <c r="D69" i="3"/>
  <c r="C70" i="3"/>
  <c r="C71" i="3"/>
  <c r="C72" i="3"/>
  <c r="C73" i="3"/>
  <c r="C74" i="3"/>
  <c r="C75" i="3"/>
  <c r="C76" i="3"/>
  <c r="C77" i="3"/>
  <c r="C78" i="3"/>
  <c r="C79" i="3"/>
  <c r="C80" i="3"/>
  <c r="C81" i="3"/>
  <c r="C69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48" i="3"/>
  <c r="C49" i="3"/>
  <c r="D49" i="3"/>
  <c r="C50" i="3"/>
  <c r="D50" i="3"/>
  <c r="C51" i="3"/>
  <c r="D51" i="3"/>
  <c r="C52" i="3"/>
  <c r="D52" i="3"/>
  <c r="C53" i="3"/>
  <c r="D53" i="3"/>
  <c r="C54" i="3"/>
  <c r="D54" i="3"/>
  <c r="C55" i="3"/>
  <c r="D55" i="3"/>
  <c r="C56" i="3"/>
  <c r="D56" i="3"/>
  <c r="C57" i="3"/>
  <c r="D57" i="3"/>
  <c r="C58" i="3"/>
  <c r="D58" i="3"/>
  <c r="C59" i="3"/>
  <c r="D59" i="3"/>
  <c r="C60" i="3"/>
  <c r="D60" i="3"/>
  <c r="C61" i="3"/>
  <c r="D61" i="3"/>
  <c r="C62" i="3"/>
  <c r="D62" i="3"/>
  <c r="C63" i="3"/>
  <c r="D63" i="3"/>
  <c r="C64" i="3"/>
  <c r="D64" i="3"/>
  <c r="C65" i="3"/>
  <c r="D65" i="3"/>
  <c r="C66" i="3"/>
  <c r="D66" i="3"/>
  <c r="C67" i="3"/>
  <c r="D67" i="3"/>
  <c r="D48" i="3"/>
  <c r="C48" i="3"/>
  <c r="E39" i="3"/>
  <c r="E40" i="3"/>
  <c r="E41" i="3"/>
  <c r="E42" i="3"/>
  <c r="E43" i="3"/>
  <c r="E44" i="3"/>
  <c r="E45" i="3"/>
  <c r="E46" i="3"/>
  <c r="E38" i="3"/>
  <c r="D46" i="3"/>
  <c r="C46" i="3"/>
  <c r="D45" i="3"/>
  <c r="C45" i="3"/>
  <c r="D44" i="3"/>
  <c r="C44" i="3"/>
  <c r="D43" i="3"/>
  <c r="C43" i="3"/>
  <c r="D42" i="3"/>
  <c r="C42" i="3"/>
  <c r="D41" i="3"/>
  <c r="C41" i="3"/>
  <c r="D40" i="3"/>
  <c r="C40" i="3"/>
  <c r="D39" i="3"/>
  <c r="C39" i="3"/>
  <c r="D38" i="3"/>
  <c r="C38" i="3"/>
  <c r="D8" i="3" l="1"/>
  <c r="C8" i="3"/>
  <c r="C36" i="3"/>
  <c r="C17" i="3"/>
  <c r="D17" i="3"/>
  <c r="E17" i="3"/>
  <c r="C18" i="3"/>
  <c r="D18" i="3"/>
  <c r="E18" i="3"/>
  <c r="C19" i="3"/>
  <c r="D19" i="3"/>
  <c r="E19" i="3"/>
  <c r="C20" i="3"/>
  <c r="D20" i="3"/>
  <c r="E20" i="3"/>
  <c r="C21" i="3"/>
  <c r="D21" i="3"/>
  <c r="E21" i="3"/>
  <c r="C22" i="3"/>
  <c r="D22" i="3"/>
  <c r="E22" i="3"/>
  <c r="C23" i="3"/>
  <c r="D23" i="3"/>
  <c r="E23" i="3"/>
  <c r="C24" i="3"/>
  <c r="D24" i="3"/>
  <c r="E24" i="3"/>
  <c r="C25" i="3"/>
  <c r="D25" i="3"/>
  <c r="E25" i="3"/>
  <c r="C26" i="3"/>
  <c r="D26" i="3"/>
  <c r="E26" i="3"/>
  <c r="C27" i="3"/>
  <c r="D27" i="3"/>
  <c r="E27" i="3"/>
  <c r="C28" i="3"/>
  <c r="D28" i="3"/>
  <c r="E28" i="3"/>
  <c r="C29" i="3"/>
  <c r="D29" i="3"/>
  <c r="E29" i="3"/>
  <c r="C30" i="3"/>
  <c r="D30" i="3"/>
  <c r="E30" i="3"/>
  <c r="D31" i="3"/>
  <c r="E31" i="3"/>
  <c r="C32" i="3"/>
  <c r="D32" i="3"/>
  <c r="E32" i="3"/>
  <c r="C33" i="3"/>
  <c r="D33" i="3"/>
  <c r="E33" i="3"/>
  <c r="C34" i="3"/>
  <c r="D34" i="3"/>
  <c r="E34" i="3"/>
  <c r="C35" i="3"/>
  <c r="D35" i="3"/>
  <c r="E35" i="3"/>
  <c r="D36" i="3"/>
  <c r="E36" i="3"/>
  <c r="E16" i="3"/>
  <c r="D16" i="3"/>
  <c r="C9" i="3"/>
  <c r="D9" i="3"/>
  <c r="E9" i="3"/>
  <c r="C10" i="3"/>
  <c r="D10" i="3"/>
  <c r="E10" i="3"/>
  <c r="C11" i="3"/>
  <c r="D11" i="3"/>
  <c r="E11" i="3"/>
  <c r="C12" i="3"/>
  <c r="D12" i="3"/>
  <c r="E12" i="3"/>
  <c r="C13" i="3"/>
  <c r="D13" i="3"/>
  <c r="E13" i="3"/>
  <c r="C14" i="3"/>
  <c r="D14" i="3"/>
  <c r="E14" i="3"/>
  <c r="C15" i="3"/>
  <c r="D15" i="3"/>
  <c r="E15" i="3"/>
  <c r="E8" i="3"/>
  <c r="E4" i="4" l="1"/>
  <c r="L13" i="8"/>
  <c r="L14" i="8"/>
  <c r="E5" i="9"/>
  <c r="E6" i="9"/>
  <c r="E7" i="9"/>
  <c r="E5" i="4"/>
  <c r="D7" i="4"/>
  <c r="E140" i="3"/>
  <c r="D140" i="3"/>
  <c r="C140" i="3"/>
  <c r="E138" i="3"/>
  <c r="D138" i="3"/>
  <c r="C138" i="3"/>
  <c r="E136" i="3"/>
  <c r="D136" i="3"/>
  <c r="C136" i="3"/>
  <c r="E134" i="3"/>
  <c r="D134" i="3"/>
  <c r="C134" i="3"/>
  <c r="E132" i="3"/>
  <c r="D132" i="3"/>
  <c r="C132" i="3"/>
  <c r="E130" i="3"/>
  <c r="D130" i="3"/>
  <c r="C130" i="3"/>
  <c r="E128" i="3"/>
  <c r="D128" i="3"/>
  <c r="C128" i="3"/>
  <c r="E126" i="3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8" i="8"/>
  <c r="E8" i="8"/>
  <c r="F8" i="8"/>
  <c r="G8" i="8"/>
  <c r="H8" i="8"/>
  <c r="I8" i="8"/>
  <c r="J8" i="8"/>
  <c r="K8" i="8"/>
  <c r="L8" i="8"/>
  <c r="D9" i="8"/>
  <c r="E9" i="8"/>
  <c r="F9" i="8"/>
  <c r="G9" i="8"/>
  <c r="H9" i="8"/>
  <c r="I9" i="8"/>
  <c r="J9" i="8"/>
  <c r="K9" i="8"/>
  <c r="L9" i="8"/>
  <c r="D10" i="8"/>
  <c r="E10" i="8"/>
  <c r="F10" i="8"/>
  <c r="G10" i="8"/>
  <c r="H10" i="8"/>
  <c r="I10" i="8"/>
  <c r="J10" i="8"/>
  <c r="K10" i="8"/>
  <c r="L10" i="8"/>
  <c r="D11" i="8"/>
  <c r="E11" i="8"/>
  <c r="F11" i="8"/>
  <c r="G11" i="8"/>
  <c r="H11" i="8"/>
  <c r="I11" i="8"/>
  <c r="J11" i="8"/>
  <c r="K11" i="8"/>
  <c r="L11" i="8"/>
  <c r="D12" i="8"/>
  <c r="E12" i="8"/>
  <c r="F12" i="8"/>
  <c r="G12" i="8"/>
  <c r="H12" i="8"/>
  <c r="I12" i="8"/>
  <c r="J12" i="8"/>
  <c r="K12" i="8"/>
  <c r="L12" i="8"/>
  <c r="D13" i="8"/>
  <c r="E13" i="8"/>
  <c r="F13" i="8"/>
  <c r="G13" i="8"/>
  <c r="H13" i="8"/>
  <c r="I13" i="8"/>
  <c r="J13" i="8"/>
  <c r="K13" i="8"/>
  <c r="D14" i="8"/>
  <c r="E14" i="8"/>
  <c r="F14" i="8"/>
  <c r="G14" i="8"/>
  <c r="H14" i="8"/>
  <c r="I14" i="8"/>
  <c r="J14" i="8"/>
  <c r="K14" i="8"/>
  <c r="D15" i="8"/>
  <c r="E15" i="8"/>
  <c r="F15" i="8"/>
  <c r="G15" i="8"/>
  <c r="H15" i="8"/>
  <c r="I15" i="8"/>
  <c r="J15" i="8"/>
  <c r="K15" i="8"/>
  <c r="L15" i="8"/>
  <c r="D16" i="8"/>
  <c r="E16" i="8"/>
  <c r="F16" i="8"/>
  <c r="G16" i="8"/>
  <c r="H16" i="8"/>
  <c r="I16" i="8"/>
  <c r="J16" i="8"/>
  <c r="K16" i="8"/>
  <c r="L16" i="8"/>
  <c r="D17" i="8"/>
  <c r="E17" i="8"/>
  <c r="F17" i="8"/>
  <c r="G17" i="8"/>
  <c r="H17" i="8"/>
  <c r="I17" i="8"/>
  <c r="J17" i="8"/>
  <c r="K17" i="8"/>
  <c r="L17" i="8"/>
  <c r="D18" i="8"/>
  <c r="E18" i="8"/>
  <c r="F18" i="8"/>
  <c r="G18" i="8"/>
  <c r="H18" i="8"/>
  <c r="I18" i="8"/>
  <c r="J18" i="8"/>
  <c r="K18" i="8"/>
  <c r="L18" i="8"/>
  <c r="D19" i="8"/>
  <c r="E19" i="8"/>
  <c r="F19" i="8"/>
  <c r="G19" i="8"/>
  <c r="H19" i="8"/>
  <c r="I19" i="8"/>
  <c r="J19" i="8"/>
  <c r="K19" i="8"/>
  <c r="L19" i="8"/>
  <c r="D20" i="8"/>
  <c r="E20" i="8"/>
  <c r="F20" i="8"/>
  <c r="G20" i="8"/>
  <c r="H20" i="8"/>
  <c r="I20" i="8"/>
  <c r="J20" i="8"/>
  <c r="K20" i="8"/>
  <c r="L20" i="8"/>
  <c r="D23" i="8"/>
  <c r="E23" i="8"/>
  <c r="F23" i="8"/>
  <c r="G23" i="8"/>
  <c r="H23" i="8"/>
  <c r="I23" i="8"/>
  <c r="J23" i="8"/>
  <c r="K23" i="8"/>
  <c r="L23" i="8"/>
  <c r="D24" i="8"/>
  <c r="E24" i="8"/>
  <c r="F24" i="8"/>
  <c r="G24" i="8"/>
  <c r="H24" i="8"/>
  <c r="I24" i="8"/>
  <c r="J24" i="8"/>
  <c r="K24" i="8"/>
  <c r="L24" i="8"/>
  <c r="D25" i="8"/>
  <c r="E25" i="8"/>
  <c r="F25" i="8"/>
  <c r="G25" i="8"/>
  <c r="H25" i="8"/>
  <c r="I25" i="8"/>
  <c r="J25" i="8"/>
  <c r="K25" i="8"/>
  <c r="L25" i="8"/>
  <c r="D26" i="8"/>
  <c r="E26" i="8"/>
  <c r="F26" i="8"/>
  <c r="G26" i="8"/>
  <c r="H26" i="8"/>
  <c r="I26" i="8"/>
  <c r="J26" i="8"/>
  <c r="K26" i="8"/>
  <c r="L26" i="8"/>
  <c r="D27" i="8"/>
  <c r="E27" i="8"/>
  <c r="F27" i="8"/>
  <c r="G27" i="8"/>
  <c r="H27" i="8"/>
  <c r="I27" i="8"/>
  <c r="J27" i="8"/>
  <c r="K27" i="8"/>
  <c r="L27" i="8"/>
  <c r="D28" i="8"/>
  <c r="E28" i="8"/>
  <c r="F28" i="8"/>
  <c r="G28" i="8"/>
  <c r="H28" i="8"/>
  <c r="I28" i="8"/>
  <c r="J28" i="8"/>
  <c r="K28" i="8"/>
  <c r="L28" i="8"/>
  <c r="D29" i="8"/>
  <c r="E29" i="8"/>
  <c r="F29" i="8"/>
  <c r="G29" i="8"/>
  <c r="H29" i="8"/>
  <c r="I29" i="8"/>
  <c r="J29" i="8"/>
  <c r="K29" i="8"/>
  <c r="L29" i="8"/>
  <c r="D30" i="8"/>
  <c r="E30" i="8"/>
  <c r="F30" i="8"/>
  <c r="G30" i="8"/>
  <c r="H30" i="8"/>
  <c r="I30" i="8"/>
  <c r="J30" i="8"/>
  <c r="K30" i="8"/>
  <c r="L30" i="8"/>
  <c r="D31" i="8"/>
  <c r="E31" i="8"/>
  <c r="F31" i="8"/>
  <c r="G31" i="8"/>
  <c r="H31" i="8"/>
  <c r="I31" i="8"/>
  <c r="J31" i="8"/>
  <c r="K31" i="8"/>
  <c r="L31" i="8"/>
  <c r="D32" i="8"/>
  <c r="E32" i="8"/>
  <c r="F32" i="8"/>
  <c r="G32" i="8"/>
  <c r="H32" i="8"/>
  <c r="I32" i="8"/>
  <c r="J32" i="8"/>
  <c r="K32" i="8"/>
  <c r="L32" i="8"/>
  <c r="D33" i="8"/>
  <c r="E33" i="8"/>
  <c r="F33" i="8"/>
  <c r="G33" i="8"/>
  <c r="H33" i="8"/>
  <c r="I33" i="8"/>
  <c r="J33" i="8"/>
  <c r="K33" i="8"/>
  <c r="L33" i="8"/>
  <c r="D34" i="8"/>
  <c r="E34" i="8"/>
  <c r="F34" i="8"/>
  <c r="G34" i="8"/>
  <c r="H34" i="8"/>
  <c r="I34" i="8"/>
  <c r="J34" i="8"/>
  <c r="K34" i="8"/>
  <c r="L34" i="8"/>
  <c r="D35" i="8"/>
  <c r="E35" i="8"/>
  <c r="F35" i="8"/>
  <c r="G35" i="8"/>
  <c r="H35" i="8"/>
  <c r="I35" i="8"/>
  <c r="J35" i="8"/>
  <c r="K35" i="8"/>
  <c r="L35" i="8"/>
  <c r="D36" i="8"/>
  <c r="E36" i="8"/>
  <c r="F36" i="8"/>
  <c r="G36" i="8"/>
  <c r="H36" i="8"/>
  <c r="I36" i="8"/>
  <c r="J36" i="8"/>
  <c r="K36" i="8"/>
  <c r="L36" i="8"/>
  <c r="D37" i="8"/>
  <c r="E37" i="8"/>
  <c r="F37" i="8"/>
  <c r="G37" i="8"/>
  <c r="H37" i="8"/>
  <c r="I37" i="8"/>
  <c r="J37" i="8"/>
  <c r="K37" i="8"/>
  <c r="L37" i="8"/>
  <c r="D38" i="8"/>
  <c r="E38" i="8"/>
  <c r="F38" i="8"/>
  <c r="G38" i="8"/>
  <c r="H38" i="8"/>
  <c r="I38" i="8"/>
  <c r="J38" i="8"/>
  <c r="K38" i="8"/>
  <c r="L38" i="8"/>
  <c r="D39" i="8"/>
  <c r="E39" i="8"/>
  <c r="F39" i="8"/>
  <c r="G39" i="8"/>
  <c r="H39" i="8"/>
  <c r="I39" i="8"/>
  <c r="J39" i="8"/>
  <c r="K39" i="8"/>
  <c r="L39" i="8"/>
  <c r="D40" i="8"/>
  <c r="E40" i="8"/>
  <c r="F40" i="8"/>
  <c r="G40" i="8"/>
  <c r="H40" i="8"/>
  <c r="I40" i="8"/>
  <c r="J40" i="8"/>
  <c r="K40" i="8"/>
  <c r="L40" i="8"/>
  <c r="D41" i="8"/>
  <c r="E41" i="8"/>
  <c r="F41" i="8"/>
  <c r="G41" i="8"/>
  <c r="H41" i="8"/>
  <c r="I41" i="8"/>
  <c r="J41" i="8"/>
  <c r="K41" i="8"/>
  <c r="L41" i="8"/>
  <c r="D42" i="8"/>
  <c r="E42" i="8"/>
  <c r="F42" i="8"/>
  <c r="G42" i="8"/>
  <c r="H42" i="8"/>
  <c r="I42" i="8"/>
  <c r="J42" i="8"/>
  <c r="K42" i="8"/>
  <c r="L42" i="8"/>
  <c r="D43" i="8"/>
  <c r="E43" i="8"/>
  <c r="F43" i="8"/>
  <c r="G43" i="8"/>
  <c r="H43" i="8"/>
  <c r="I43" i="8"/>
  <c r="J43" i="8"/>
  <c r="K43" i="8"/>
  <c r="L43" i="8"/>
  <c r="D44" i="8"/>
  <c r="E44" i="8"/>
  <c r="F44" i="8"/>
  <c r="G44" i="8"/>
  <c r="H44" i="8"/>
  <c r="I44" i="8"/>
  <c r="J44" i="8"/>
  <c r="K44" i="8"/>
  <c r="L44" i="8"/>
  <c r="D45" i="8"/>
  <c r="E45" i="8"/>
  <c r="F45" i="8"/>
  <c r="G45" i="8"/>
  <c r="H45" i="8"/>
  <c r="I45" i="8"/>
  <c r="J45" i="8"/>
  <c r="K45" i="8"/>
  <c r="L45" i="8"/>
  <c r="D46" i="8"/>
  <c r="E46" i="8"/>
  <c r="F46" i="8"/>
  <c r="G46" i="8"/>
  <c r="H46" i="8"/>
  <c r="I46" i="8"/>
  <c r="J46" i="8"/>
  <c r="K46" i="8"/>
  <c r="L46" i="8"/>
  <c r="D47" i="8"/>
  <c r="E47" i="8"/>
  <c r="F47" i="8"/>
  <c r="G47" i="8"/>
  <c r="H47" i="8"/>
  <c r="I47" i="8"/>
  <c r="J47" i="8"/>
  <c r="K47" i="8"/>
  <c r="L47" i="8"/>
  <c r="D48" i="8"/>
  <c r="E48" i="8"/>
  <c r="F48" i="8"/>
  <c r="G48" i="8"/>
  <c r="H48" i="8"/>
  <c r="I48" i="8"/>
  <c r="J48" i="8"/>
  <c r="K48" i="8"/>
  <c r="L48" i="8"/>
  <c r="D49" i="8"/>
  <c r="E49" i="8"/>
  <c r="F49" i="8"/>
  <c r="G49" i="8"/>
  <c r="H49" i="8"/>
  <c r="I49" i="8"/>
  <c r="J49" i="8"/>
  <c r="K49" i="8"/>
  <c r="L49" i="8"/>
  <c r="D50" i="8"/>
  <c r="E50" i="8"/>
  <c r="F50" i="8"/>
  <c r="G50" i="8"/>
  <c r="H50" i="8"/>
  <c r="I50" i="8"/>
  <c r="J50" i="8"/>
  <c r="K50" i="8"/>
  <c r="L50" i="8"/>
  <c r="D51" i="8"/>
  <c r="E51" i="8"/>
  <c r="F51" i="8"/>
  <c r="G51" i="8"/>
  <c r="H51" i="8"/>
  <c r="I51" i="8"/>
  <c r="J51" i="8"/>
  <c r="K51" i="8"/>
  <c r="L51" i="8"/>
  <c r="D52" i="8"/>
  <c r="E52" i="8"/>
  <c r="F52" i="8"/>
  <c r="G52" i="8"/>
  <c r="H52" i="8"/>
  <c r="I52" i="8"/>
  <c r="J52" i="8"/>
  <c r="K52" i="8"/>
  <c r="L52" i="8"/>
  <c r="D53" i="8"/>
  <c r="E53" i="8"/>
  <c r="F53" i="8"/>
  <c r="G53" i="8"/>
  <c r="H53" i="8"/>
  <c r="I53" i="8"/>
  <c r="J53" i="8"/>
  <c r="K53" i="8"/>
  <c r="L53" i="8"/>
  <c r="D54" i="8"/>
  <c r="E54" i="8"/>
  <c r="F54" i="8"/>
  <c r="G54" i="8"/>
  <c r="H54" i="8"/>
  <c r="I54" i="8"/>
  <c r="J54" i="8"/>
  <c r="K54" i="8"/>
  <c r="L54" i="8"/>
  <c r="D55" i="8"/>
  <c r="E55" i="8"/>
  <c r="F55" i="8"/>
  <c r="G55" i="8"/>
  <c r="H55" i="8"/>
  <c r="I55" i="8"/>
  <c r="J55" i="8"/>
  <c r="K55" i="8"/>
  <c r="L55" i="8"/>
  <c r="D56" i="8"/>
  <c r="E56" i="8"/>
  <c r="F56" i="8"/>
  <c r="G56" i="8"/>
  <c r="H56" i="8"/>
  <c r="I56" i="8"/>
  <c r="J56" i="8"/>
  <c r="K56" i="8"/>
  <c r="L56" i="8"/>
  <c r="D57" i="8"/>
  <c r="E57" i="8"/>
  <c r="F57" i="8"/>
  <c r="G57" i="8"/>
  <c r="H57" i="8"/>
  <c r="I57" i="8"/>
  <c r="J57" i="8"/>
  <c r="K57" i="8"/>
  <c r="L57" i="8"/>
  <c r="D58" i="8"/>
  <c r="E58" i="8"/>
  <c r="F58" i="8"/>
  <c r="G58" i="8"/>
  <c r="H58" i="8"/>
  <c r="I58" i="8"/>
  <c r="J58" i="8"/>
  <c r="K58" i="8"/>
  <c r="L58" i="8"/>
  <c r="D59" i="8"/>
  <c r="E59" i="8"/>
  <c r="F59" i="8"/>
  <c r="G59" i="8"/>
  <c r="H59" i="8"/>
  <c r="I59" i="8"/>
  <c r="J59" i="8"/>
  <c r="K59" i="8"/>
  <c r="L59" i="8"/>
  <c r="D60" i="8"/>
  <c r="E60" i="8"/>
  <c r="F60" i="8"/>
  <c r="G60" i="8"/>
  <c r="H60" i="8"/>
  <c r="I60" i="8"/>
  <c r="J60" i="8"/>
  <c r="K60" i="8"/>
  <c r="L60" i="8"/>
  <c r="D61" i="8"/>
  <c r="E61" i="8"/>
  <c r="F61" i="8"/>
  <c r="G61" i="8"/>
  <c r="H61" i="8"/>
  <c r="I61" i="8"/>
  <c r="J61" i="8"/>
  <c r="K61" i="8"/>
  <c r="L61" i="8"/>
  <c r="F62" i="8"/>
  <c r="E62" i="8" s="1"/>
  <c r="D62" i="8" s="1"/>
  <c r="D63" i="8"/>
  <c r="E63" i="8"/>
  <c r="F63" i="8"/>
  <c r="G63" i="8"/>
  <c r="H63" i="8"/>
  <c r="I63" i="8"/>
  <c r="J63" i="8"/>
  <c r="K63" i="8"/>
  <c r="L63" i="8"/>
  <c r="D64" i="8"/>
  <c r="E64" i="8"/>
  <c r="F64" i="8"/>
  <c r="G64" i="8"/>
  <c r="H64" i="8"/>
  <c r="I64" i="8"/>
  <c r="J64" i="8"/>
  <c r="K64" i="8"/>
  <c r="L64" i="8"/>
  <c r="D65" i="8"/>
  <c r="E65" i="8"/>
  <c r="F65" i="8"/>
  <c r="G65" i="8"/>
  <c r="H65" i="8"/>
  <c r="I65" i="8"/>
  <c r="J65" i="8"/>
  <c r="K65" i="8"/>
  <c r="L65" i="8"/>
  <c r="D66" i="8"/>
  <c r="E66" i="8"/>
  <c r="F66" i="8"/>
  <c r="G66" i="8"/>
  <c r="H66" i="8"/>
  <c r="I66" i="8"/>
  <c r="J66" i="8"/>
  <c r="K66" i="8"/>
  <c r="L66" i="8"/>
  <c r="D67" i="8"/>
  <c r="E67" i="8"/>
  <c r="F67" i="8"/>
  <c r="G67" i="8"/>
  <c r="H67" i="8"/>
  <c r="I67" i="8"/>
  <c r="J67" i="8"/>
  <c r="K67" i="8"/>
  <c r="L67" i="8"/>
  <c r="D68" i="8"/>
  <c r="E68" i="8"/>
  <c r="F68" i="8"/>
  <c r="G68" i="8"/>
  <c r="H68" i="8"/>
  <c r="I68" i="8"/>
  <c r="J68" i="8"/>
  <c r="K68" i="8"/>
  <c r="L68" i="8"/>
  <c r="D69" i="8"/>
  <c r="E69" i="8"/>
  <c r="F69" i="8"/>
  <c r="G69" i="8"/>
  <c r="H69" i="8"/>
  <c r="I69" i="8"/>
  <c r="J69" i="8"/>
  <c r="K69" i="8"/>
  <c r="L69" i="8"/>
  <c r="D70" i="8"/>
  <c r="E70" i="8"/>
  <c r="F70" i="8"/>
  <c r="G70" i="8"/>
  <c r="H70" i="8"/>
  <c r="I70" i="8"/>
  <c r="J70" i="8"/>
  <c r="K70" i="8"/>
  <c r="L70" i="8"/>
  <c r="D71" i="8"/>
  <c r="E71" i="8"/>
  <c r="F71" i="8"/>
  <c r="G71" i="8"/>
  <c r="H71" i="8"/>
  <c r="I71" i="8"/>
  <c r="J71" i="8"/>
  <c r="K71" i="8"/>
  <c r="L71" i="8"/>
  <c r="D72" i="8"/>
  <c r="E72" i="8"/>
  <c r="F72" i="8"/>
  <c r="G72" i="8"/>
  <c r="H72" i="8"/>
  <c r="I72" i="8"/>
  <c r="J72" i="8"/>
  <c r="K72" i="8"/>
  <c r="L72" i="8"/>
  <c r="D73" i="8"/>
  <c r="E73" i="8"/>
  <c r="F73" i="8"/>
  <c r="G73" i="8"/>
  <c r="H73" i="8"/>
  <c r="I73" i="8"/>
  <c r="J73" i="8"/>
  <c r="K73" i="8"/>
  <c r="L73" i="8"/>
  <c r="D74" i="8"/>
  <c r="E74" i="8"/>
  <c r="F74" i="8"/>
  <c r="G74" i="8"/>
  <c r="H74" i="8"/>
  <c r="I74" i="8"/>
  <c r="J74" i="8"/>
  <c r="K74" i="8"/>
  <c r="L74" i="8"/>
  <c r="D75" i="8"/>
  <c r="E75" i="8"/>
  <c r="F75" i="8"/>
  <c r="G75" i="8"/>
  <c r="H75" i="8"/>
  <c r="I75" i="8"/>
  <c r="J75" i="8"/>
  <c r="K75" i="8"/>
  <c r="L75" i="8"/>
  <c r="D76" i="8"/>
  <c r="E76" i="8"/>
  <c r="F76" i="8"/>
  <c r="G76" i="8"/>
  <c r="H76" i="8"/>
  <c r="I76" i="8"/>
  <c r="J76" i="8"/>
  <c r="K76" i="8"/>
  <c r="L76" i="8"/>
  <c r="D77" i="8"/>
  <c r="E77" i="8"/>
  <c r="F77" i="8"/>
  <c r="G77" i="8"/>
  <c r="H77" i="8"/>
  <c r="I77" i="8"/>
  <c r="J77" i="8"/>
  <c r="K77" i="8"/>
  <c r="L77" i="8"/>
  <c r="L78" i="8"/>
  <c r="D79" i="8"/>
  <c r="E79" i="8"/>
  <c r="F79" i="8"/>
  <c r="G79" i="8"/>
  <c r="H79" i="8"/>
  <c r="I79" i="8"/>
  <c r="J79" i="8"/>
  <c r="K79" i="8"/>
  <c r="L79" i="8"/>
  <c r="D80" i="8"/>
  <c r="E80" i="8"/>
  <c r="F80" i="8"/>
  <c r="G80" i="8"/>
  <c r="H80" i="8"/>
  <c r="I80" i="8"/>
  <c r="J80" i="8"/>
  <c r="K80" i="8"/>
  <c r="L80" i="8"/>
  <c r="D81" i="8"/>
  <c r="E81" i="8"/>
  <c r="F81" i="8"/>
  <c r="G81" i="8"/>
  <c r="H81" i="8"/>
  <c r="I81" i="8"/>
  <c r="J81" i="8"/>
  <c r="K81" i="8"/>
  <c r="L81" i="8"/>
  <c r="D82" i="8"/>
  <c r="E82" i="8"/>
  <c r="F82" i="8"/>
  <c r="G82" i="8"/>
  <c r="H82" i="8"/>
  <c r="I82" i="8"/>
  <c r="J82" i="8"/>
  <c r="K82" i="8"/>
  <c r="L82" i="8"/>
  <c r="D83" i="8"/>
  <c r="E83" i="8"/>
  <c r="F83" i="8"/>
  <c r="G83" i="8"/>
  <c r="H83" i="8"/>
  <c r="I83" i="8"/>
  <c r="J83" i="8"/>
  <c r="K83" i="8"/>
  <c r="L83" i="8"/>
  <c r="D84" i="8"/>
  <c r="E84" i="8"/>
  <c r="F84" i="8"/>
  <c r="G84" i="8"/>
  <c r="H84" i="8"/>
  <c r="I84" i="8"/>
  <c r="J84" i="8"/>
  <c r="K84" i="8"/>
  <c r="L84" i="8"/>
  <c r="D85" i="8"/>
  <c r="E85" i="8"/>
  <c r="F85" i="8"/>
  <c r="G85" i="8"/>
  <c r="H85" i="8"/>
  <c r="I85" i="8"/>
  <c r="J85" i="8"/>
  <c r="K85" i="8"/>
  <c r="L85" i="8"/>
  <c r="D86" i="8"/>
  <c r="E86" i="8"/>
  <c r="F86" i="8"/>
  <c r="G86" i="8"/>
  <c r="H86" i="8"/>
  <c r="I86" i="8"/>
  <c r="J86" i="8"/>
  <c r="K86" i="8"/>
  <c r="L86" i="8"/>
  <c r="D87" i="8"/>
  <c r="E87" i="8"/>
  <c r="F87" i="8"/>
  <c r="G87" i="8"/>
  <c r="H87" i="8"/>
  <c r="I87" i="8"/>
  <c r="J87" i="8"/>
  <c r="K87" i="8"/>
  <c r="L87" i="8"/>
  <c r="D88" i="8"/>
  <c r="E88" i="8"/>
  <c r="F88" i="8"/>
  <c r="G88" i="8"/>
  <c r="H88" i="8"/>
  <c r="I88" i="8"/>
  <c r="J88" i="8"/>
  <c r="K88" i="8"/>
  <c r="L88" i="8"/>
  <c r="D89" i="8"/>
  <c r="E89" i="8"/>
  <c r="F89" i="8"/>
  <c r="G89" i="8"/>
  <c r="H89" i="8"/>
  <c r="I89" i="8"/>
  <c r="J89" i="8"/>
  <c r="K89" i="8"/>
  <c r="L89" i="8"/>
  <c r="D90" i="8"/>
  <c r="E90" i="8"/>
  <c r="F90" i="8"/>
  <c r="G90" i="8"/>
  <c r="H90" i="8"/>
  <c r="I90" i="8"/>
  <c r="J90" i="8"/>
  <c r="K90" i="8"/>
  <c r="L90" i="8"/>
  <c r="D91" i="8"/>
  <c r="E91" i="8"/>
  <c r="F91" i="8"/>
  <c r="G91" i="8"/>
  <c r="H91" i="8"/>
  <c r="I91" i="8"/>
  <c r="J91" i="8"/>
  <c r="K91" i="8"/>
  <c r="L91" i="8"/>
  <c r="D92" i="8"/>
  <c r="E92" i="8"/>
  <c r="F92" i="8"/>
  <c r="G92" i="8"/>
  <c r="H92" i="8"/>
  <c r="I92" i="8"/>
  <c r="J92" i="8"/>
  <c r="K92" i="8"/>
  <c r="L92" i="8"/>
  <c r="D93" i="8"/>
  <c r="E93" i="8"/>
  <c r="F93" i="8"/>
  <c r="G93" i="8"/>
  <c r="H93" i="8"/>
  <c r="I93" i="8"/>
  <c r="J93" i="8"/>
  <c r="K93" i="8"/>
  <c r="L93" i="8"/>
  <c r="D94" i="8"/>
  <c r="E94" i="8"/>
  <c r="F94" i="8"/>
  <c r="G94" i="8"/>
  <c r="H94" i="8"/>
  <c r="I94" i="8"/>
  <c r="J94" i="8"/>
  <c r="K94" i="8"/>
  <c r="L94" i="8"/>
  <c r="D95" i="8"/>
  <c r="E95" i="8"/>
  <c r="F95" i="8"/>
  <c r="G95" i="8"/>
  <c r="H95" i="8"/>
  <c r="I95" i="8"/>
  <c r="J95" i="8"/>
  <c r="K95" i="8"/>
  <c r="L95" i="8"/>
  <c r="D96" i="8"/>
  <c r="E96" i="8"/>
  <c r="F96" i="8"/>
  <c r="G96" i="8"/>
  <c r="H96" i="8"/>
  <c r="I96" i="8"/>
  <c r="J96" i="8"/>
  <c r="K96" i="8"/>
  <c r="L96" i="8"/>
  <c r="D97" i="8"/>
  <c r="E97" i="8"/>
  <c r="F97" i="8"/>
  <c r="G97" i="8"/>
  <c r="H97" i="8"/>
  <c r="I97" i="8"/>
  <c r="J97" i="8"/>
  <c r="K97" i="8"/>
  <c r="L97" i="8"/>
  <c r="D98" i="8"/>
  <c r="E98" i="8"/>
  <c r="F98" i="8"/>
  <c r="G98" i="8"/>
  <c r="H98" i="8"/>
  <c r="I98" i="8"/>
  <c r="J98" i="8"/>
  <c r="K98" i="8"/>
  <c r="L98" i="8"/>
  <c r="E7" i="8"/>
  <c r="F7" i="8"/>
  <c r="G7" i="8"/>
  <c r="H7" i="8"/>
  <c r="I7" i="8"/>
  <c r="J7" i="8"/>
  <c r="K7" i="8"/>
  <c r="L7" i="8"/>
  <c r="D7" i="8"/>
  <c r="U22" i="8"/>
  <c r="L22" i="8" s="1"/>
  <c r="T22" i="8"/>
  <c r="K22" i="8" s="1"/>
  <c r="S22" i="8"/>
  <c r="J22" i="8" s="1"/>
  <c r="R22" i="8"/>
  <c r="I22" i="8" s="1"/>
  <c r="Q22" i="8"/>
  <c r="H22" i="8" s="1"/>
  <c r="P22" i="8"/>
  <c r="G22" i="8" s="1"/>
  <c r="O22" i="8"/>
  <c r="F22" i="8" s="1"/>
  <c r="N22" i="8"/>
  <c r="E22" i="8" s="1"/>
  <c r="M22" i="8"/>
  <c r="D22" i="8" s="1"/>
  <c r="U21" i="8"/>
  <c r="L21" i="8" s="1"/>
  <c r="T21" i="8"/>
  <c r="K21" i="8" s="1"/>
  <c r="S21" i="8"/>
  <c r="J21" i="8" s="1"/>
  <c r="R21" i="8"/>
  <c r="I21" i="8" s="1"/>
  <c r="Q21" i="8"/>
  <c r="H21" i="8" s="1"/>
  <c r="P21" i="8"/>
  <c r="G21" i="8" s="1"/>
  <c r="O21" i="8"/>
  <c r="F21" i="8" s="1"/>
  <c r="N21" i="8"/>
  <c r="E21" i="8" s="1"/>
  <c r="M21" i="8"/>
  <c r="D21" i="8" s="1"/>
  <c r="F6" i="9"/>
  <c r="G6" i="9"/>
  <c r="H6" i="9"/>
  <c r="E8" i="9"/>
  <c r="F8" i="9"/>
  <c r="G8" i="9"/>
  <c r="H8" i="9"/>
  <c r="E9" i="9"/>
  <c r="F9" i="9"/>
  <c r="G9" i="9"/>
  <c r="H9" i="9"/>
  <c r="E12" i="9"/>
  <c r="F12" i="9"/>
  <c r="G12" i="9"/>
  <c r="H12" i="9"/>
  <c r="F7" i="9"/>
  <c r="G7" i="9"/>
  <c r="H7" i="9"/>
  <c r="E10" i="9"/>
  <c r="F10" i="9"/>
  <c r="G10" i="9"/>
  <c r="H10" i="9"/>
  <c r="E11" i="9"/>
  <c r="F11" i="9"/>
  <c r="G11" i="9"/>
  <c r="H11" i="9"/>
  <c r="E15" i="9"/>
  <c r="F15" i="9"/>
  <c r="G15" i="9"/>
  <c r="H15" i="9"/>
  <c r="E18" i="9"/>
  <c r="F18" i="9"/>
  <c r="G18" i="9"/>
  <c r="H18" i="9"/>
  <c r="E16" i="9"/>
  <c r="F16" i="9"/>
  <c r="G16" i="9"/>
  <c r="H16" i="9"/>
  <c r="E20" i="9"/>
  <c r="F20" i="9"/>
  <c r="G20" i="9"/>
  <c r="H20" i="9"/>
  <c r="E13" i="9"/>
  <c r="F13" i="9"/>
  <c r="G13" i="9"/>
  <c r="H13" i="9"/>
  <c r="E17" i="9"/>
  <c r="F17" i="9"/>
  <c r="G17" i="9"/>
  <c r="H17" i="9"/>
  <c r="E19" i="9"/>
  <c r="F19" i="9"/>
  <c r="G19" i="9"/>
  <c r="H19" i="9"/>
  <c r="E14" i="9"/>
  <c r="F14" i="9"/>
  <c r="G14" i="9"/>
  <c r="H14" i="9"/>
  <c r="E21" i="9"/>
  <c r="F21" i="9"/>
  <c r="G21" i="9"/>
  <c r="H21" i="9"/>
  <c r="E22" i="9"/>
  <c r="F22" i="9"/>
  <c r="G22" i="9"/>
  <c r="H22" i="9"/>
  <c r="E23" i="9"/>
  <c r="F23" i="9"/>
  <c r="G23" i="9"/>
  <c r="H23" i="9"/>
  <c r="E24" i="9"/>
  <c r="F24" i="9"/>
  <c r="G24" i="9"/>
  <c r="H24" i="9"/>
  <c r="E25" i="9"/>
  <c r="F25" i="9"/>
  <c r="G25" i="9"/>
  <c r="H25" i="9"/>
  <c r="E26" i="9"/>
  <c r="F26" i="9"/>
  <c r="G26" i="9"/>
  <c r="H26" i="9"/>
  <c r="E27" i="9"/>
  <c r="F27" i="9"/>
  <c r="G27" i="9"/>
  <c r="H27" i="9"/>
  <c r="E28" i="9"/>
  <c r="F28" i="9"/>
  <c r="G28" i="9"/>
  <c r="H28" i="9"/>
  <c r="E29" i="9"/>
  <c r="F29" i="9"/>
  <c r="G29" i="9"/>
  <c r="H29" i="9"/>
  <c r="E30" i="9"/>
  <c r="F30" i="9"/>
  <c r="G30" i="9"/>
  <c r="H30" i="9"/>
  <c r="E31" i="9"/>
  <c r="F31" i="9"/>
  <c r="G31" i="9"/>
  <c r="H31" i="9"/>
  <c r="E32" i="9"/>
  <c r="F32" i="9"/>
  <c r="G32" i="9"/>
  <c r="H32" i="9"/>
  <c r="E33" i="9"/>
  <c r="F33" i="9"/>
  <c r="G33" i="9"/>
  <c r="H33" i="9"/>
  <c r="E34" i="9"/>
  <c r="F34" i="9"/>
  <c r="G34" i="9"/>
  <c r="H34" i="9"/>
  <c r="E35" i="9"/>
  <c r="F35" i="9"/>
  <c r="G35" i="9"/>
  <c r="H35" i="9"/>
  <c r="E36" i="9"/>
  <c r="F36" i="9"/>
  <c r="G36" i="9"/>
  <c r="H36" i="9"/>
  <c r="E37" i="9"/>
  <c r="F37" i="9"/>
  <c r="G37" i="9"/>
  <c r="H37" i="9"/>
  <c r="E38" i="9"/>
  <c r="F38" i="9"/>
  <c r="G38" i="9"/>
  <c r="H38" i="9"/>
  <c r="E39" i="9"/>
  <c r="F39" i="9"/>
  <c r="G39" i="9"/>
  <c r="H39" i="9"/>
  <c r="E40" i="9"/>
  <c r="F40" i="9"/>
  <c r="G40" i="9"/>
  <c r="H40" i="9"/>
  <c r="E41" i="9"/>
  <c r="F41" i="9"/>
  <c r="G41" i="9"/>
  <c r="H41" i="9"/>
  <c r="E42" i="9"/>
  <c r="F42" i="9"/>
  <c r="G42" i="9"/>
  <c r="H42" i="9"/>
  <c r="E43" i="9"/>
  <c r="F43" i="9"/>
  <c r="G43" i="9"/>
  <c r="H43" i="9"/>
  <c r="E44" i="9"/>
  <c r="F44" i="9"/>
  <c r="G44" i="9"/>
  <c r="H44" i="9"/>
  <c r="E45" i="9"/>
  <c r="F45" i="9"/>
  <c r="G45" i="9"/>
  <c r="H45" i="9"/>
  <c r="E46" i="9"/>
  <c r="F46" i="9"/>
  <c r="G46" i="9"/>
  <c r="H46" i="9"/>
  <c r="E47" i="9"/>
  <c r="F47" i="9"/>
  <c r="G47" i="9"/>
  <c r="H47" i="9"/>
  <c r="E48" i="9"/>
  <c r="F48" i="9"/>
  <c r="G48" i="9"/>
  <c r="H48" i="9"/>
  <c r="E49" i="9"/>
  <c r="F49" i="9"/>
  <c r="G49" i="9"/>
  <c r="H49" i="9"/>
  <c r="E50" i="9"/>
  <c r="F50" i="9"/>
  <c r="G50" i="9"/>
  <c r="H50" i="9"/>
  <c r="E51" i="9"/>
  <c r="F51" i="9"/>
  <c r="G51" i="9"/>
  <c r="H51" i="9"/>
  <c r="E52" i="9"/>
  <c r="F52" i="9"/>
  <c r="G52" i="9"/>
  <c r="H52" i="9"/>
  <c r="E53" i="9"/>
  <c r="F53" i="9"/>
  <c r="G53" i="9"/>
  <c r="H53" i="9"/>
  <c r="E54" i="9"/>
  <c r="F54" i="9"/>
  <c r="G54" i="9"/>
  <c r="H54" i="9"/>
  <c r="E55" i="9"/>
  <c r="F55" i="9"/>
  <c r="G55" i="9"/>
  <c r="H55" i="9"/>
  <c r="E56" i="9"/>
  <c r="F56" i="9"/>
  <c r="G56" i="9"/>
  <c r="H56" i="9"/>
  <c r="E57" i="9"/>
  <c r="F57" i="9"/>
  <c r="G57" i="9"/>
  <c r="H57" i="9"/>
  <c r="E58" i="9"/>
  <c r="F58" i="9"/>
  <c r="G58" i="9"/>
  <c r="H58" i="9"/>
  <c r="E59" i="9"/>
  <c r="F59" i="9"/>
  <c r="G59" i="9"/>
  <c r="H59" i="9"/>
  <c r="E60" i="9"/>
  <c r="F60" i="9"/>
  <c r="G60" i="9"/>
  <c r="H60" i="9"/>
  <c r="F5" i="9"/>
  <c r="G5" i="9"/>
  <c r="H5" i="9"/>
  <c r="O22" i="7"/>
  <c r="O19" i="7"/>
  <c r="O18" i="7"/>
  <c r="A29" i="2" l="1"/>
  <c r="A56" i="2"/>
  <c r="A55" i="2"/>
  <c r="A28" i="2"/>
  <c r="A92" i="2"/>
  <c r="A101" i="2"/>
  <c r="A7" i="2"/>
  <c r="A90" i="2"/>
  <c r="A71" i="2"/>
  <c r="A32" i="2"/>
  <c r="A57" i="2"/>
  <c r="A76" i="2"/>
  <c r="A75" i="2"/>
  <c r="A72" i="2"/>
  <c r="A73" i="2"/>
  <c r="A104" i="2"/>
  <c r="A102" i="2"/>
  <c r="A103" i="2"/>
  <c r="A91" i="2"/>
  <c r="A108" i="2"/>
  <c r="A106" i="2"/>
  <c r="A107" i="2"/>
  <c r="A105" i="2"/>
  <c r="A111" i="2"/>
  <c r="A110" i="2"/>
  <c r="A109" i="2"/>
  <c r="A100" i="2"/>
  <c r="A98" i="2"/>
  <c r="A99" i="2"/>
  <c r="A31" i="2"/>
  <c r="A30" i="2"/>
  <c r="A54" i="2"/>
  <c r="A53" i="2"/>
  <c r="A93" i="2"/>
  <c r="A94" i="2"/>
  <c r="A95" i="2"/>
  <c r="A97" i="2"/>
  <c r="A96" i="2"/>
  <c r="A62" i="2"/>
  <c r="A66" i="2"/>
  <c r="A63" i="2"/>
  <c r="A68" i="2"/>
  <c r="A67" i="2"/>
  <c r="A59" i="2"/>
  <c r="A70" i="2"/>
  <c r="A64" i="2"/>
  <c r="A69" i="2"/>
  <c r="A61" i="2"/>
  <c r="A65" i="2"/>
  <c r="A58" i="2"/>
  <c r="A60" i="2"/>
  <c r="A34" i="2"/>
  <c r="A33" i="2"/>
  <c r="A44" i="2"/>
  <c r="A43" i="2"/>
  <c r="A42" i="2"/>
  <c r="A39" i="2"/>
  <c r="A46" i="2"/>
  <c r="A45" i="2"/>
  <c r="A36" i="2"/>
  <c r="A38" i="2"/>
  <c r="A41" i="2"/>
  <c r="A37" i="2"/>
  <c r="A40" i="2"/>
  <c r="A50" i="2"/>
  <c r="A52" i="2"/>
  <c r="A51" i="2"/>
  <c r="A49" i="2"/>
  <c r="A35" i="2"/>
  <c r="A48" i="2"/>
  <c r="A47" i="2"/>
  <c r="A78" i="2"/>
  <c r="A89" i="2"/>
  <c r="A85" i="2"/>
  <c r="A77" i="2"/>
  <c r="A79" i="2"/>
  <c r="A84" i="2"/>
  <c r="A80" i="2"/>
  <c r="A88" i="2"/>
  <c r="A86" i="2"/>
  <c r="A81" i="2"/>
  <c r="A83" i="2"/>
  <c r="A82" i="2"/>
  <c r="A87" i="2"/>
  <c r="A15" i="2"/>
  <c r="A26" i="2"/>
  <c r="A13" i="2"/>
  <c r="A8" i="2"/>
  <c r="A27" i="2"/>
  <c r="A18" i="2"/>
  <c r="A11" i="2"/>
  <c r="A17" i="2"/>
  <c r="A25" i="2"/>
  <c r="A23" i="2"/>
  <c r="A12" i="2"/>
  <c r="A22" i="2"/>
  <c r="A14" i="2"/>
  <c r="A24" i="2"/>
  <c r="A9" i="2"/>
  <c r="A20" i="2"/>
  <c r="A19" i="2"/>
  <c r="A21" i="2"/>
  <c r="A16" i="2"/>
  <c r="A10" i="2"/>
  <c r="A74" i="2"/>
  <c r="J74" i="2" l="1"/>
  <c r="J99" i="2"/>
  <c r="E99" i="2"/>
  <c r="E82" i="2"/>
  <c r="E83" i="2"/>
  <c r="E81" i="2"/>
  <c r="E86" i="2"/>
  <c r="E88" i="2"/>
  <c r="E80" i="2"/>
  <c r="E84" i="2"/>
  <c r="E79" i="2"/>
  <c r="E77" i="2"/>
  <c r="E85" i="2"/>
  <c r="E89" i="2"/>
  <c r="E78" i="2"/>
  <c r="E87" i="2"/>
  <c r="E47" i="2" l="1"/>
  <c r="E48" i="2"/>
  <c r="E35" i="2"/>
  <c r="E49" i="2"/>
  <c r="E51" i="2"/>
  <c r="E52" i="2"/>
  <c r="E50" i="2"/>
  <c r="E40" i="2"/>
  <c r="E37" i="2"/>
  <c r="E41" i="2"/>
  <c r="E38" i="2"/>
  <c r="E36" i="2"/>
  <c r="E45" i="2"/>
  <c r="E46" i="2"/>
  <c r="E39" i="2"/>
  <c r="E42" i="2"/>
  <c r="E43" i="2"/>
  <c r="E44" i="2"/>
  <c r="E33" i="2"/>
  <c r="E34" i="2"/>
  <c r="E60" i="2"/>
  <c r="E58" i="2"/>
  <c r="E65" i="2"/>
  <c r="E61" i="2"/>
  <c r="E69" i="2"/>
  <c r="E64" i="2"/>
  <c r="E70" i="2"/>
  <c r="E59" i="2"/>
  <c r="E67" i="2"/>
  <c r="E68" i="2"/>
  <c r="E63" i="2"/>
  <c r="E66" i="2"/>
  <c r="E62" i="2"/>
  <c r="E96" i="2"/>
  <c r="E97" i="2"/>
  <c r="E95" i="2"/>
  <c r="E94" i="2"/>
  <c r="E93" i="2"/>
  <c r="E53" i="2"/>
  <c r="E54" i="2"/>
  <c r="E30" i="2"/>
  <c r="E29" i="2"/>
  <c r="E31" i="2"/>
  <c r="E98" i="2"/>
  <c r="E100" i="2"/>
  <c r="E109" i="2"/>
  <c r="E110" i="2"/>
  <c r="E111" i="2"/>
  <c r="E105" i="2"/>
  <c r="E107" i="2"/>
  <c r="E106" i="2"/>
  <c r="E108" i="2"/>
  <c r="E16" i="2"/>
  <c r="E21" i="2"/>
  <c r="E19" i="2"/>
  <c r="E20" i="2"/>
  <c r="E9" i="2"/>
  <c r="E24" i="2"/>
  <c r="E14" i="2"/>
  <c r="E22" i="2"/>
  <c r="E12" i="2"/>
  <c r="E23" i="2"/>
  <c r="E25" i="2"/>
  <c r="E17" i="2"/>
  <c r="E11" i="2"/>
  <c r="E18" i="2"/>
  <c r="E27" i="2"/>
  <c r="E8" i="2"/>
  <c r="E13" i="2"/>
  <c r="E26" i="2"/>
  <c r="E15" i="2"/>
  <c r="E10" i="2"/>
  <c r="J54" i="2"/>
  <c r="J85" i="2"/>
  <c r="J78" i="2"/>
  <c r="J89" i="2"/>
  <c r="J95" i="2" l="1"/>
  <c r="J97" i="2" l="1"/>
  <c r="J90" i="2" l="1"/>
  <c r="J71" i="2"/>
  <c r="J32" i="2"/>
  <c r="J96" i="2"/>
  <c r="I64" i="2"/>
  <c r="I62" i="2"/>
  <c r="J52" i="2" l="1"/>
  <c r="J16" i="2" l="1"/>
  <c r="J21" i="2"/>
  <c r="J19" i="2"/>
  <c r="J20" i="2"/>
  <c r="J9" i="2"/>
  <c r="J24" i="2"/>
  <c r="J23" i="2"/>
  <c r="J25" i="2"/>
  <c r="J17" i="2"/>
  <c r="J11" i="2"/>
  <c r="J18" i="2"/>
  <c r="J27" i="2"/>
  <c r="J8" i="2"/>
  <c r="J13" i="2"/>
  <c r="J26" i="2"/>
  <c r="J15" i="2"/>
  <c r="J81" i="2"/>
  <c r="J86" i="2"/>
  <c r="J88" i="2"/>
  <c r="J80" i="2"/>
  <c r="J77" i="2"/>
  <c r="J47" i="2"/>
  <c r="J48" i="2"/>
  <c r="J35" i="2"/>
  <c r="J49" i="2"/>
  <c r="J51" i="2"/>
  <c r="J50" i="2"/>
  <c r="J40" i="2"/>
  <c r="J37" i="2"/>
  <c r="J41" i="2"/>
  <c r="J38" i="2"/>
  <c r="J36" i="2"/>
  <c r="J45" i="2"/>
  <c r="J46" i="2"/>
  <c r="J39" i="2"/>
  <c r="J42" i="2"/>
  <c r="J43" i="2"/>
  <c r="J44" i="2"/>
  <c r="J33" i="2"/>
  <c r="J34" i="2"/>
  <c r="J60" i="2"/>
  <c r="J58" i="2"/>
  <c r="J65" i="2"/>
  <c r="J61" i="2"/>
  <c r="J69" i="2"/>
  <c r="J64" i="2"/>
  <c r="J70" i="2"/>
  <c r="J59" i="2"/>
  <c r="J67" i="2"/>
  <c r="J68" i="2"/>
  <c r="J63" i="2"/>
  <c r="J66" i="2"/>
  <c r="J62" i="2"/>
  <c r="J94" i="2"/>
  <c r="J93" i="2"/>
  <c r="J53" i="2"/>
  <c r="J30" i="2"/>
  <c r="J29" i="2"/>
  <c r="J31" i="2"/>
  <c r="J98" i="2"/>
  <c r="J100" i="2"/>
  <c r="J91" i="2"/>
  <c r="J103" i="2"/>
  <c r="J102" i="2"/>
  <c r="J104" i="2"/>
  <c r="J73" i="2"/>
  <c r="J75" i="2"/>
  <c r="J76" i="2"/>
  <c r="J57" i="2"/>
  <c r="J7" i="2"/>
  <c r="J101" i="2"/>
  <c r="J92" i="2"/>
  <c r="J28" i="2"/>
  <c r="J55" i="2"/>
  <c r="J56" i="2"/>
  <c r="J10" i="2"/>
  <c r="J82" i="2" l="1"/>
  <c r="J83" i="2"/>
  <c r="J84" i="2"/>
  <c r="J79" i="2"/>
  <c r="J87" i="2"/>
</calcChain>
</file>

<file path=xl/sharedStrings.xml><?xml version="1.0" encoding="utf-8"?>
<sst xmlns="http://schemas.openxmlformats.org/spreadsheetml/2006/main" count="3403" uniqueCount="951">
  <si>
    <t>Truck 1 Tons</t>
  </si>
  <si>
    <t>Truck 2 Tons</t>
  </si>
  <si>
    <t>Dist 1,3,4,5,10,11, Binh Thanh, Phú Nhuận, Gò Vấp (Nội thành HCM)</t>
  </si>
  <si>
    <t>per Truck</t>
  </si>
  <si>
    <t>6 cbm</t>
  </si>
  <si>
    <t>12 cbm</t>
  </si>
  <si>
    <t>20 cbm</t>
  </si>
  <si>
    <t>17 cbm</t>
  </si>
  <si>
    <t>Hau Giang Province:</t>
  </si>
  <si>
    <t>Ninh Thuan Province:</t>
  </si>
  <si>
    <t>Central of Ninh Thuan Province</t>
  </si>
  <si>
    <t>An Giang Province:</t>
  </si>
  <si>
    <t>Central of An Giang Province ( Long Xuyen City )</t>
  </si>
  <si>
    <t>Hau Giang Ips</t>
  </si>
  <si>
    <t>Tra Vinh Province:</t>
  </si>
  <si>
    <t>Central of Tra Vinh Province</t>
  </si>
  <si>
    <t>Soc Trang Province:</t>
  </si>
  <si>
    <t>Bac Lieu Province:</t>
  </si>
  <si>
    <t>Ca Mau Province:</t>
  </si>
  <si>
    <t>Dong Thap Province:</t>
  </si>
  <si>
    <t>Central of Dong Thap ( Cao Lanh City )</t>
  </si>
  <si>
    <t>Central of Ca Mau ( Ca Mau City )</t>
  </si>
  <si>
    <t>Central of Bac Lieu ( Bac Lieu city )</t>
  </si>
  <si>
    <t>Central of Soc Trang ( Soc Trang City )</t>
  </si>
  <si>
    <t>Kien Giang Province:</t>
  </si>
  <si>
    <t>Central of Kien Giang ( Rach Gia City )</t>
  </si>
  <si>
    <t>A</t>
  </si>
  <si>
    <t>Truck 3.5 Tons</t>
  </si>
  <si>
    <t>Truck 5.0 Tons</t>
  </si>
  <si>
    <t>Detention Charge per day/unit</t>
  </si>
  <si>
    <t>A.2</t>
  </si>
  <si>
    <t>Area Ho Chi Minh City :</t>
  </si>
  <si>
    <t>Cat Lai I.Z - Dist 2</t>
  </si>
  <si>
    <t>Hightech I.P - Dist 9</t>
  </si>
  <si>
    <t>Phong Phu I.Z - Dist 9</t>
  </si>
  <si>
    <t>Linh Trung 1 I.Z - Linh Trung- Thu Duc</t>
  </si>
  <si>
    <t>Linh Trung 2 I.Z - Binh Chieu - Thu Duc</t>
  </si>
  <si>
    <t>Binh Chieu I.Z - Thu Duc</t>
  </si>
  <si>
    <t>Tan Thoi Hiep I.Z, Phan Mem Quang Trung I.P, Dist 12</t>
  </si>
  <si>
    <t>Tan Binh I.Z</t>
  </si>
  <si>
    <t>Dist 6, Tan Phu, Binh Tan; Tan Binh</t>
  </si>
  <si>
    <t>Tan Tao I.Z; Dist. 8.</t>
  </si>
  <si>
    <t>Tan Thuan I.Z; Dist. 7</t>
  </si>
  <si>
    <t>Hoc mon (limit 30 km)</t>
  </si>
  <si>
    <t>Da Phuoc I.Z - Binh Chanh</t>
  </si>
  <si>
    <t>Le Minh Xuan I.Z - Binh Chanh</t>
  </si>
  <si>
    <t>Vinh Loc I.Z - Binh Chanh</t>
  </si>
  <si>
    <t>Linh Trung 3 I.Z - Cu Chi</t>
  </si>
  <si>
    <t>An Ha I.Z, Co Khi Oto I.Z - Cu Chi</t>
  </si>
  <si>
    <t>Dong Nam I.Z - Cu Chi</t>
  </si>
  <si>
    <t>Tay Bac Cu Chi I.Z, Tan Phu Trung I.Z - Tan An Hoi - Cu Chi</t>
  </si>
  <si>
    <t>Hiep Phuoc IZ ( Nha Be)  (Including : Phu My Toll Fee)</t>
  </si>
  <si>
    <t>Long An Province:</t>
  </si>
  <si>
    <t>Tan Kim I.Z - Tan Kim - Can Giuoc</t>
  </si>
  <si>
    <t>KCN Long Hau - Long Hau - Can Giuoc</t>
  </si>
  <si>
    <t>Nam Tan Lap I.Z - Bac Tan Lap I.Z, Tan Lap - Can Giuoc</t>
  </si>
  <si>
    <t>Duc Hoa Dong I.Z, Duc Hoa 1 I.Z - Duc Hoa Dong - Duc Hoa</t>
  </si>
  <si>
    <t>Tan Duc I.Z - Duc Hoa Ha - Duc Hoa</t>
  </si>
  <si>
    <t>Thai Hoa I.Z - Duc Lap Ha - Duc Hoa</t>
  </si>
  <si>
    <t>Duc Hoa 3 I.Z, Xuyen A I.Z - My Hanh Bac - Duc Hoa</t>
  </si>
  <si>
    <t>Cau Tram I.Z - Long Trach - Can Duoc</t>
  </si>
  <si>
    <t>Binh Duong Province :</t>
  </si>
  <si>
    <t>SongThan 1 I.Z ; Bình Đường I.Z- Di An</t>
  </si>
  <si>
    <t>SongThan 2 I.Z - Di An</t>
  </si>
  <si>
    <t>Binh An I.Z - Di An</t>
  </si>
  <si>
    <t>Tan Dong Hiep A I.Z - Di An</t>
  </si>
  <si>
    <t>Tan Dong Hiep B I.Z - Di An</t>
  </si>
  <si>
    <t>VSIP 1 - Thuan An</t>
  </si>
  <si>
    <t>Viet Huong 1 I.Z - Thuan An</t>
  </si>
  <si>
    <t>Kim Huy I.Z - Thuan An</t>
  </si>
  <si>
    <t>Dong An 1 I.Z - Thuan An</t>
  </si>
  <si>
    <t>Mieu Ong Cu - An Phu, MCMC Depot (&gt; = 30 Km from port to)</t>
  </si>
  <si>
    <t>Dong An 2 I.Z , Dai Dang I.Z - Thu Dau 1</t>
  </si>
  <si>
    <t>Dat Cuoc I.Z; VSIP 2 - Tan Uyen</t>
  </si>
  <si>
    <t>Nam Tan Uyen I.Z ; Nam Tan Uyen Mo Rong I.Z</t>
  </si>
  <si>
    <t>Song Than 3 I.Z - Tan Uyen</t>
  </si>
  <si>
    <t>Hoa Lan, Binh Chuan</t>
  </si>
  <si>
    <t>My Phuoc 1 I.Z, Viet Huong 2 I.Z - Ben Cat</t>
  </si>
  <si>
    <t>My Phuoc 2 I.Z - Ben Cat</t>
  </si>
  <si>
    <t>My Phuoc 3 I.Z; Thoi Hoa I.Z - Ben Cat</t>
  </si>
  <si>
    <t>An Tay I.Z - Ben Cat</t>
  </si>
  <si>
    <t>Bau Bang I.Z ; Rach Bap I.Z- Ben Cat</t>
  </si>
  <si>
    <t>Dong Nai province:</t>
  </si>
  <si>
    <t>Bien Hoa 1,2 IZ</t>
  </si>
  <si>
    <t>Amata IZ</t>
  </si>
  <si>
    <t>Long Binh IZ</t>
  </si>
  <si>
    <t>Bien hoa City</t>
  </si>
  <si>
    <t>Tam Phuoc IZ</t>
  </si>
  <si>
    <t>Ho Nai IZ</t>
  </si>
  <si>
    <t>Vinh Cuu Area (around from HCM max is 35 Km)</t>
  </si>
  <si>
    <t>Bau Xeo I.Z, Trang Bom</t>
  </si>
  <si>
    <t>Long Thanh IZ</t>
  </si>
  <si>
    <t>Nhon Trach 1,2,3 IZ</t>
  </si>
  <si>
    <t>Go Dau IZ</t>
  </si>
  <si>
    <t>Long Khánh IZ</t>
  </si>
  <si>
    <t>Dinh Quan I.Z</t>
  </si>
  <si>
    <t>Tay Ninh Province:</t>
  </si>
  <si>
    <t>Cha La I.Z</t>
  </si>
  <si>
    <t>Binh Phuoc Province:</t>
  </si>
  <si>
    <t>Chon Thanh I.Z</t>
  </si>
  <si>
    <t>Ben Tre Province:</t>
  </si>
  <si>
    <t>Giao Long I.Z Giao Long - Chau Thanh</t>
  </si>
  <si>
    <t>An Hiep I.Z - An Hiep - Chau Thanh</t>
  </si>
  <si>
    <t>Phu Thuan - Phu Thuan Binh Dai</t>
  </si>
  <si>
    <t>Tien Giang Province:</t>
  </si>
  <si>
    <t>Tan Huong I.Z</t>
  </si>
  <si>
    <t>Trung Luong</t>
  </si>
  <si>
    <t>Vung Tau Province:</t>
  </si>
  <si>
    <t>My Xuan A, B IZ - Tan Thanh</t>
  </si>
  <si>
    <t>Phu My 1, 2 I.Z - Tan Thanh</t>
  </si>
  <si>
    <t>Phu My 3 I.Z - Tan Thanh</t>
  </si>
  <si>
    <t>Cai Mep I.Z - Tan Thanh</t>
  </si>
  <si>
    <t>Do Thi Chau Duc I.Z - Chau Duc</t>
  </si>
  <si>
    <t>Dat Do I.Z - Dat Do</t>
  </si>
  <si>
    <t>Dong Xuyen I.Z, Vung Tau City, PTSC port (ex. Gate Ptsc fee)</t>
  </si>
  <si>
    <t>Phan Thiet Province:</t>
  </si>
  <si>
    <t>Phan Thiet I.Z</t>
  </si>
  <si>
    <t>Vinh Long</t>
  </si>
  <si>
    <t>Hoa Phu IZ</t>
  </si>
  <si>
    <t>Can Tho Province:</t>
  </si>
  <si>
    <t>Tra Noc I.Z</t>
  </si>
  <si>
    <t>Khanh Hoa Province:</t>
  </si>
  <si>
    <t>Nha Trang City</t>
  </si>
  <si>
    <t>Lam Dong Province:</t>
  </si>
  <si>
    <t>Bao Loc</t>
  </si>
  <si>
    <t>Da Lat</t>
  </si>
  <si>
    <t>Daklak Province:</t>
  </si>
  <si>
    <t>Buot Me Thuot City</t>
  </si>
  <si>
    <t>Binh Dinh Province:</t>
  </si>
  <si>
    <t>TP.CAN THO</t>
  </si>
  <si>
    <t xml:space="preserve">Hiep Phuoc IZ ( Nha Be)  </t>
  </si>
  <si>
    <t>VSIP1</t>
  </si>
  <si>
    <t>VSIP2</t>
  </si>
  <si>
    <t>Tan Dong Hiep  I.Z - Di An</t>
  </si>
  <si>
    <t xml:space="preserve">Quy Nhon City </t>
  </si>
  <si>
    <t>Trung Luong, My Tho</t>
  </si>
  <si>
    <t>Trang Bang, TTC IP</t>
  </si>
  <si>
    <t>Phuoc Dong IP</t>
  </si>
  <si>
    <t>TP.MY THO, Long Giang IP</t>
  </si>
  <si>
    <t>520x180x180</t>
  </si>
  <si>
    <t>600x185x185</t>
  </si>
  <si>
    <t>TTC IP</t>
  </si>
  <si>
    <t>Trang Bang IP</t>
  </si>
  <si>
    <t>Detention Charge per day</t>
  </si>
  <si>
    <t>per unit</t>
  </si>
  <si>
    <t xml:space="preserve">FCL_Cont 20' </t>
  </si>
  <si>
    <t xml:space="preserve">FCL_Cont 40' </t>
  </si>
  <si>
    <t xml:space="preserve">FCL_Cont 45' </t>
  </si>
  <si>
    <t>Cool truck</t>
  </si>
  <si>
    <t>Cont 20/40 RF</t>
  </si>
  <si>
    <t>Phu An Thanh I.P, Thuan Dao I.Z, Vinh Loc 2 I.Z, Nhut Chanh I.Z, Thanh Duc I.Z, Tan Buu I.Z, Phuc Long I.Z, Bac An Thanh I.Z
-  Ben Luc -Can Duoc</t>
  </si>
  <si>
    <t xml:space="preserve"> per rommoc</t>
  </si>
  <si>
    <t>Fee=Dry truck + 500.000 vnd</t>
  </si>
  <si>
    <t>Fee=Dry truck + 1.000.000 vnd</t>
  </si>
  <si>
    <t>Fee=Dry truck +1.000.000 vnd</t>
  </si>
  <si>
    <t>Fee=Dry truck + 1.500.000 vnd</t>
  </si>
  <si>
    <t>Fee=Dry truck + 700.000 vnd</t>
  </si>
  <si>
    <t>310 x 155 x 155</t>
  </si>
  <si>
    <t>410x170x170</t>
  </si>
  <si>
    <t>REMARKS &amp; SURCHARE.</t>
  </si>
  <si>
    <t>Cam ranh</t>
  </si>
  <si>
    <t>- Load/unload Freetime: 8h for FCL &amp; 4h for LCL/Air shipment from the truck/tractor arrived Customer WH.</t>
  </si>
  <si>
    <t>per truck</t>
  </si>
  <si>
    <t>per 20/40</t>
  </si>
  <si>
    <t>Fee=Cont DC + 2.000.000 vnd</t>
  </si>
  <si>
    <t>Fee=Cont DC + 1.000.000 vnd</t>
  </si>
  <si>
    <t>Fee= Cont DC + 1.500.000 vnd</t>
  </si>
  <si>
    <t>Tay Bac Cu Chi I.Z, Tan Phu Trung I.Z - Tan An Hoi - Cu chi</t>
  </si>
  <si>
    <t>10 cbm</t>
  </si>
  <si>
    <t>5 cbm</t>
  </si>
  <si>
    <t>A1</t>
  </si>
  <si>
    <t xml:space="preserve">Trucking Charge From TSN A/P To (or opposite)
</t>
  </si>
  <si>
    <t xml:space="preserve">Trucking Charge From Cat Lai-Thu Duc Port To (or opposite)
</t>
  </si>
  <si>
    <t>- Trucking in banned time, Brigde, road…: Trucking fee confirm case by case</t>
  </si>
  <si>
    <t>- Cool truck, RF,OT,FR container (Special request), Animal, Chemical, Overload, Overheight,Overweight…: Trucking fee confirm case by case</t>
  </si>
  <si>
    <t>- Quotation will be confirmed case by case if trucking service contract: Tender, regular/Big volume, Project cargoes or Customer request…</t>
  </si>
  <si>
    <t>- Other zone if request: confirm case by case.</t>
  </si>
  <si>
    <t>Vinh Cuu Area (is 35 Km)</t>
  </si>
  <si>
    <t>Gò vấp</t>
  </si>
  <si>
    <t>Nam Tan Lap I.Z - Bac Tan Lap I.Z,  - Can Giuoc</t>
  </si>
  <si>
    <t xml:space="preserve"> Thu Thua</t>
  </si>
  <si>
    <t>Tan An.long An</t>
  </si>
  <si>
    <t>Ben Lức,long an</t>
  </si>
  <si>
    <t>Thuận Đao IP,LONG AN</t>
  </si>
  <si>
    <t xml:space="preserve">Go Dau </t>
  </si>
  <si>
    <t>Minh  chon IZ</t>
  </si>
  <si>
    <t>Fee=Cont DC + 700.000 vnd</t>
  </si>
  <si>
    <t>Fee=Cont DC + 800.000 vnd</t>
  </si>
  <si>
    <t>Long Khaánh IZ</t>
  </si>
  <si>
    <t>Fee=Dry truck +7 00.000 vnd</t>
  </si>
  <si>
    <t>Fee= Dry truck + 700.000 vnd</t>
  </si>
  <si>
    <t xml:space="preserve"> VSIP 2 - Tan Uyen</t>
  </si>
  <si>
    <t>Go Dau .TAY NIINH</t>
  </si>
  <si>
    <t>ADDITIONAL SERVICES &amp; SURCHARGES</t>
  </si>
  <si>
    <t>Description of Services &amp; Surcharges</t>
  </si>
  <si>
    <t>1 working day</t>
  </si>
  <si>
    <t>1 - 2 working day</t>
  </si>
  <si>
    <t>5 working days</t>
  </si>
  <si>
    <t>HS code classification fee</t>
  </si>
  <si>
    <t>Indefiniteness</t>
  </si>
  <si>
    <t>2 working days</t>
  </si>
  <si>
    <t xml:space="preserve">Fumigation service fee  </t>
  </si>
  <si>
    <t>Cont inspection /Picture fee ( Before pick up )</t>
  </si>
  <si>
    <t xml:space="preserve">Truck Detention fee for Fumigation ( For LCL/Air shipment ) </t>
  </si>
  <si>
    <t>Tractor / Chasiss / Container Detention fee ( HCM, BD, DN, LA Zone )</t>
  </si>
  <si>
    <t xml:space="preserve">Food's Quality inspection fee </t>
  </si>
  <si>
    <t>Surcharge for CDs under non-commercial Form</t>
  </si>
  <si>
    <t xml:space="preserve">Cancel CDs </t>
  </si>
  <si>
    <t>Overtime fee ( Sunday, Holiday… )</t>
  </si>
  <si>
    <t xml:space="preserve">Registration CDs at Customer office- HCM Zone (HCM Zone ) </t>
  </si>
  <si>
    <t>Load/unload cargo at CY by hands</t>
  </si>
  <si>
    <t>Load/unload cargo at CY by Equipments</t>
  </si>
  <si>
    <t>cam ranh</t>
  </si>
  <si>
    <t xml:space="preserve"> 3 -5 working day</t>
  </si>
  <si>
    <t>Sparse Packing fee -kiện gỗ thưa)</t>
  </si>
  <si>
    <t>Full Packing fee -kiện gỗ kín</t>
  </si>
  <si>
    <t>Wrapping package fee-carton</t>
  </si>
  <si>
    <t>Tally fee -kiểm kiện</t>
  </si>
  <si>
    <t xml:space="preserve">CDs amendment fee -điều chỉnh tờ khai </t>
  </si>
  <si>
    <t>Additional CDs per shipment ( More one CDs per shipment )-tờ khai thứ 2</t>
  </si>
  <si>
    <t>C/O application fee ( Apply for any forms ) -Xin C/O</t>
  </si>
  <si>
    <t>VNACCS registration ( For new company )-đang ký token</t>
  </si>
  <si>
    <t>Chemical declaration fee -khai bao hoa chất</t>
  </si>
  <si>
    <t>Normal working days</t>
  </si>
  <si>
    <t>Animal product quarantine fee -Kiểm dịch động vat</t>
  </si>
  <si>
    <t>Phyto-sanitary inspection -KDTV</t>
  </si>
  <si>
    <t>Quality inspection fee -Đang Ky KTCL</t>
  </si>
  <si>
    <t>Cultural  inspection fee -Ktra văn hoa</t>
  </si>
  <si>
    <t xml:space="preserve">PFL's stoken fee </t>
  </si>
  <si>
    <t>PFL on behalf of Shipper for Export shipment (Entrust fee )</t>
  </si>
  <si>
    <t>20'DC</t>
  </si>
  <si>
    <t>40'HC</t>
  </si>
  <si>
    <t>cont/LCL, Air</t>
  </si>
  <si>
    <t xml:space="preserve"> per account</t>
  </si>
  <si>
    <t xml:space="preserve"> per set</t>
  </si>
  <si>
    <t xml:space="preserve"> per CDs</t>
  </si>
  <si>
    <t xml:space="preserve"> per CDS</t>
  </si>
  <si>
    <t xml:space="preserve"> per cont/LCL/AIR</t>
  </si>
  <si>
    <t xml:space="preserve"> per H.S Code</t>
  </si>
  <si>
    <t xml:space="preserve"> per sample</t>
  </si>
  <si>
    <t xml:space="preserve"> per cont/truck</t>
  </si>
  <si>
    <t>cont</t>
  </si>
  <si>
    <t xml:space="preserve"> per truck</t>
  </si>
  <si>
    <t xml:space="preserve"> per day/cont</t>
  </si>
  <si>
    <t xml:space="preserve"> per Cbm</t>
  </si>
  <si>
    <t xml:space="preserve"> per time</t>
  </si>
  <si>
    <t xml:space="preserve"> per LCL/Cont 20/ Cont 40</t>
  </si>
  <si>
    <t>CDs</t>
  </si>
  <si>
    <t>day/shipment</t>
  </si>
  <si>
    <t xml:space="preserve">Dimension of Truck (LxWxH)m Kích thước xe </t>
  </si>
  <si>
    <t>Volume Max (1 CBM ~ 300 Kgs) Volume tối đa</t>
  </si>
  <si>
    <t>Volume Max (1 CBM ~ 300 Kgs)  Volume tối đa</t>
  </si>
  <si>
    <t>*</t>
  </si>
  <si>
    <t xml:space="preserve">EX RATE: 1 USD = 22,000 VND </t>
  </si>
  <si>
    <t>PLS CHECK</t>
  </si>
  <si>
    <t>Kiên Giang</t>
  </si>
  <si>
    <t>Area Ho Chi Minh City</t>
  </si>
  <si>
    <t>Long An Province</t>
  </si>
  <si>
    <t xml:space="preserve">Binh Duong Province </t>
  </si>
  <si>
    <t>Binh Phuoc Province</t>
  </si>
  <si>
    <t>Ben Tre Province</t>
  </si>
  <si>
    <t>Tien Giang Province</t>
  </si>
  <si>
    <t>Vung Tau Province</t>
  </si>
  <si>
    <t>Phan Thiet Province</t>
  </si>
  <si>
    <t>Khanh Hoa Province</t>
  </si>
  <si>
    <t>Lam Dong Province</t>
  </si>
  <si>
    <t>Daklak Province</t>
  </si>
  <si>
    <t>Binh Dinh Province</t>
  </si>
  <si>
    <t>Hau Giang Province</t>
  </si>
  <si>
    <t>Ninh Thuan Province</t>
  </si>
  <si>
    <t>An Giang Province</t>
  </si>
  <si>
    <t>Tra Vinh Province</t>
  </si>
  <si>
    <t>Soc Trang Province</t>
  </si>
  <si>
    <t>Bac Lieu Province</t>
  </si>
  <si>
    <t>Ca Mau Province</t>
  </si>
  <si>
    <t>Can Tho Province</t>
  </si>
  <si>
    <t>Unit</t>
  </si>
  <si>
    <t>YES</t>
  </si>
  <si>
    <t xml:space="preserve">Dong Nai </t>
  </si>
  <si>
    <t>Tay Ninh</t>
  </si>
  <si>
    <t>Dear Our Value Customer, 
We would lile to update the rate as per following, should you need more information, please contact us anytime, thanks you!</t>
  </si>
  <si>
    <t>CLICK HERE</t>
  </si>
  <si>
    <r>
      <rPr>
        <b/>
        <i/>
        <u/>
        <sz val="9"/>
        <color rgb="FFFF0000"/>
        <rFont val="Times New Roman"/>
        <family val="1"/>
      </rPr>
      <t xml:space="preserve">Pls note: </t>
    </r>
    <r>
      <rPr>
        <i/>
        <sz val="9"/>
        <color theme="1"/>
        <rFont val="Times New Roman"/>
        <family val="1"/>
      </rPr>
      <t>all our rate public are valid as per notice for ref . For real shipment &amp; special inquiry, kindly check case by case for best rate. Should you have any question, pls feel free to contact us any time</t>
    </r>
  </si>
  <si>
    <t>PIC</t>
  </si>
  <si>
    <t>DIRECT LINE</t>
  </si>
  <si>
    <t>EXT</t>
  </si>
  <si>
    <t>MAIL</t>
  </si>
  <si>
    <t>Export</t>
  </si>
  <si>
    <t>Ms Lily</t>
  </si>
  <si>
    <t xml:space="preserve">+84.28.3535.99.19 </t>
  </si>
  <si>
    <t>Import</t>
  </si>
  <si>
    <t>Ms May</t>
  </si>
  <si>
    <t>cs@perfectlink.vn</t>
  </si>
  <si>
    <t>Account</t>
  </si>
  <si>
    <t>Ms Happy</t>
  </si>
  <si>
    <t>acc@perfectlink.vn</t>
  </si>
  <si>
    <t>Sales executive</t>
  </si>
  <si>
    <t>Ms Jan</t>
  </si>
  <si>
    <t>+84.28.3535.99.19</t>
  </si>
  <si>
    <t>sales-09@perfectlink.vn</t>
  </si>
  <si>
    <t xml:space="preserve">Ms Summer </t>
  </si>
  <si>
    <t>+84-971945918</t>
  </si>
  <si>
    <t>bd-mng@perfectlink.vn</t>
  </si>
  <si>
    <r>
      <t xml:space="preserve">PERFECT LINK CO.,LTD
</t>
    </r>
    <r>
      <rPr>
        <u/>
        <sz val="10"/>
        <color theme="0"/>
        <rFont val="Times New Roman"/>
        <family val="1"/>
      </rPr>
      <t>We Link Global  - www.Perfectlink.vn</t>
    </r>
  </si>
  <si>
    <t>INLAND CHARGE FOR LCL IN HPH AREA</t>
  </si>
  <si>
    <t>PORT</t>
  </si>
  <si>
    <t>1,25 Tấn</t>
  </si>
  <si>
    <t>1.5 Tấn</t>
  </si>
  <si>
    <t>2,5 Tấn</t>
  </si>
  <si>
    <t>3,5 Tấn</t>
  </si>
  <si>
    <t>5 Tấn</t>
  </si>
  <si>
    <t>7 Tấn</t>
  </si>
  <si>
    <t>8 tấn</t>
  </si>
  <si>
    <t>9 tấn</t>
  </si>
  <si>
    <t>10 tấn</t>
  </si>
  <si>
    <t>Thùng Kín</t>
  </si>
  <si>
    <t>Thùng bạt/ kín</t>
  </si>
  <si>
    <t>Thùng kín</t>
  </si>
  <si>
    <t>1.200 kg</t>
  </si>
  <si>
    <t>1.400 kg</t>
  </si>
  <si>
    <t>2.000 kg</t>
  </si>
  <si>
    <t>3.300 kg</t>
  </si>
  <si>
    <t>5.000 kg</t>
  </si>
  <si>
    <t>6.200 kg</t>
  </si>
  <si>
    <t>7.800 kg</t>
  </si>
  <si>
    <t>8.500 kg</t>
  </si>
  <si>
    <t>9.800 kg</t>
  </si>
  <si>
    <t>HPH</t>
  </si>
  <si>
    <t>HPH - SONG KHÊ, TP BẮC GIANG</t>
  </si>
  <si>
    <t>HPH - LẠNG GIANG, BẮC GIANG</t>
  </si>
  <si>
    <t>HPH -HIỆP HÒA, BẮC GIANG</t>
  </si>
  <si>
    <t>HPH - YÊN THẾ, BẮC GIANG</t>
  </si>
  <si>
    <t>HPH - HỮU NGHỊ, HÒA BÌNH</t>
  </si>
  <si>
    <t>HPH - MAI VỆ, LẠNG SƠN</t>
  </si>
  <si>
    <t>HPH - THANH BA, PHÚ THỌ</t>
  </si>
  <si>
    <t>THĂNG LONG II, HƯNG YÊN - KCN PHÚ HÀ, PHÚ THỌ</t>
  </si>
  <si>
    <t>HPH - KCN CẨM KHÊ, PHÚ THỌ</t>
  </si>
  <si>
    <t>TP NINH BÌNH - VINFAST</t>
  </si>
  <si>
    <t>HPH - CỤM CN HÀ DƯƠNG, THANH HÓA</t>
  </si>
  <si>
    <t>HPH - CẨM XUYÊN, HÀ TĨNH</t>
  </si>
  <si>
    <t>HPH - ĐỒ SƠN, HẢI PHÒNG</t>
  </si>
  <si>
    <t>HPH- ĐÌNH VŨ</t>
  </si>
  <si>
    <t>HPH - TP VINH</t>
  </si>
  <si>
    <t>WAREHOUSE</t>
  </si>
  <si>
    <t>LẤY CONT</t>
  </si>
  <si>
    <t>40'</t>
  </si>
  <si>
    <t xml:space="preserve">HAI PHONG </t>
  </si>
  <si>
    <t>Freetime( H ) for Vanning 6 HOURS</t>
  </si>
  <si>
    <t>HẢI DƯƠNG</t>
  </si>
  <si>
    <t>HƯNG YÊN</t>
  </si>
  <si>
    <t>VĂN GIANG</t>
  </si>
  <si>
    <t>BẮC NINH</t>
  </si>
  <si>
    <t>HÀ NỘI</t>
  </si>
  <si>
    <t>HÀ NAM</t>
  </si>
  <si>
    <t>BẮC GIANG</t>
  </si>
  <si>
    <t>THÁI NGUYÊN</t>
  </si>
  <si>
    <t>VIỆT TRÌ</t>
  </si>
  <si>
    <t>PHÚ THỌ</t>
  </si>
  <si>
    <t>INLAND CHARGE FOR  LCL + FCM  IN HCM PORT ( FROM /TO)</t>
  </si>
  <si>
    <r>
      <rPr>
        <b/>
        <sz val="11"/>
        <color theme="1"/>
        <rFont val="Times New Roman"/>
        <family val="1"/>
      </rPr>
      <t xml:space="preserve">•	Lorry + Truck Detention: 
</t>
    </r>
    <r>
      <rPr>
        <sz val="11"/>
        <color theme="1"/>
        <rFont val="Times New Roman"/>
        <family val="1"/>
      </rPr>
      <t>1. Free time for Lorry waiting is 3 hours and be calculated from the Truck/Lorry arrived at the warehouse, after free time, the arise will as cost ( ref on quotation or agreement) for lorry Per forward per time/day.
2. For Truck detention: Free time of waiting: Container truck: free 6 Hours, exceed 6 hours, charge 95 usd/day/truck ( or ref on quotation/ agreement)
- The rate charges are not included all fees such as qua-test fee, import &amp; export tax, demurrage, detention, storage, inspection request by customs, inspection service support if any (25usd per/bill/cd) cargo insurance, loading, unloading &amp; other arising charges not due to Perfect Link ’s fault such as charge for entering prohibited road... will be collected back-to-back as invoice of related parties.
Should you have any question, kindly don't hesitate to contact us anytime!</t>
    </r>
  </si>
  <si>
    <r>
      <rPr>
        <b/>
        <i/>
        <sz val="12"/>
        <color rgb="FFFF0000"/>
        <rFont val="Times New Roman"/>
        <family val="1"/>
      </rPr>
      <t>Customer are required to read, understand, and agree to the Term and Conditions before using our Service.</t>
    </r>
    <r>
      <rPr>
        <i/>
        <sz val="12"/>
        <color rgb="FFFF0000"/>
        <rFont val="Times New Roman"/>
        <family val="1"/>
      </rPr>
      <t xml:space="preserve">
</t>
    </r>
    <r>
      <rPr>
        <i/>
        <sz val="12"/>
        <color theme="1"/>
        <rFont val="Times New Roman"/>
        <family val="1"/>
      </rPr>
      <t xml:space="preserve">The rate only for ref, for real shpt, pls give full address to re-check csae by case to have correctly &amp; best rate 
</t>
    </r>
  </si>
  <si>
    <t>VN CURRENCY</t>
  </si>
  <si>
    <t>Sales supervisor</t>
  </si>
  <si>
    <t>Ms Ivy</t>
  </si>
  <si>
    <t>+84-981.881.339</t>
  </si>
  <si>
    <t>ivy@perfectlink.vn</t>
  </si>
  <si>
    <t>Ms Ana</t>
  </si>
  <si>
    <t>+84.28.2200.2505</t>
  </si>
  <si>
    <t>sales@perfectlink.vn</t>
  </si>
  <si>
    <t>Sales Support</t>
  </si>
  <si>
    <t>BD &amp; Oversea manager</t>
  </si>
  <si>
    <t>Hotline /Zalo/wechat</t>
  </si>
  <si>
    <t>+84.28.2200.2505  /+84-971945918</t>
  </si>
  <si>
    <t>THANH TRÌ/NGỌC HỒI/CẢNG HÀ NỘI</t>
  </si>
  <si>
    <t>ĐÔNG ANH</t>
  </si>
  <si>
    <t>HÀ ĐÔNG</t>
  </si>
  <si>
    <t>HÀ TÂY</t>
  </si>
  <si>
    <t>PHÚ XUYÊN/THƯỜNG TÍN</t>
  </si>
  <si>
    <t>MỸ ĐÌNH</t>
  </si>
  <si>
    <t>BẮC TỪ LIÊM/NAM TỪ LIÊM</t>
  </si>
  <si>
    <t>HOÀI ĐỨC</t>
  </si>
  <si>
    <t>QUỐC OAI</t>
  </si>
  <si>
    <t>THẠCH THẤT</t>
  </si>
  <si>
    <t>CHƯƠNG MỸ HN</t>
  </si>
  <si>
    <t>XUÂN MAI (QUA TRẠM VÉ XUÂN MAI)</t>
  </si>
  <si>
    <t>KCN QUANG MINH/MÊ LINH</t>
  </si>
  <si>
    <t>PHÙNG/ĐẠN PHƯỢNG</t>
  </si>
  <si>
    <t>SƠN TÂY</t>
  </si>
  <si>
    <t>SÓC SƠN</t>
  </si>
  <si>
    <t>KCN PHỐ NỐI/DỊ SỬ/YÊN MỸ/MỸ HÀO</t>
  </si>
  <si>
    <t>TP HƯNG YÊN/KHOÁI CHÂU</t>
  </si>
  <si>
    <t>VĂN LÂM /NHƯ QUỲNH</t>
  </si>
  <si>
    <t>GIA LỘC/THÀNH PHỐ/CẨM GIÀNG/THANH HÀ/KCN BA HÀNG</t>
  </si>
  <si>
    <t>THANH MIỆN</t>
  </si>
  <si>
    <t>KINH MÔN</t>
  </si>
  <si>
    <t>KCN ĐỒNG VĂN</t>
  </si>
  <si>
    <t>DUY TIÊN HÀ NAM</t>
  </si>
  <si>
    <t>PHỦ LÝ/CHÂU SƠN/THANH HÀ</t>
  </si>
  <si>
    <t>VSHIP BẮC NINH/TỪ SƠN/KCN TIÊN SƠN/KCN ĐẠI ĐỒNG/YÊN PHONG</t>
  </si>
  <si>
    <t>KCN QUẾ VÕ/TP BẮC NINH</t>
  </si>
  <si>
    <t>KCN ĐÌNH TRÁM/KCN VÂN TRUNG</t>
  </si>
  <si>
    <t>QUANG CHÂU/VIỆT YÊN</t>
  </si>
  <si>
    <t>YÊN DŨNG/SONG KHÊ</t>
  </si>
  <si>
    <t>KCN HÒA PHÚ/HIỆP HÒA</t>
  </si>
  <si>
    <t>TP BẮC GIANG</t>
  </si>
  <si>
    <t>LẠNG GIANG</t>
  </si>
  <si>
    <t>LỤC NAM</t>
  </si>
  <si>
    <t>LỤC NGẠN</t>
  </si>
  <si>
    <t>PHÚ BÌNH/SÔNG CÔNG/ KCN ĐIỀM THỤY</t>
  </si>
  <si>
    <t>PHỔ YÊN</t>
  </si>
  <si>
    <t>TP THÁI NGUYÊN</t>
  </si>
  <si>
    <t>ĐỒNG HỶ</t>
  </si>
  <si>
    <t>ĐỊNH HÓA</t>
  </si>
  <si>
    <t>HÒA BÌNH</t>
  </si>
  <si>
    <t>LƯƠNG SƠN</t>
  </si>
  <si>
    <t>LẠC THỦY</t>
  </si>
  <si>
    <t>THÀNH PHỐ HÒA BÌNH</t>
  </si>
  <si>
    <t>KIM BÔI</t>
  </si>
  <si>
    <t xml:space="preserve">VĨNH PHÚC </t>
  </si>
  <si>
    <t>PHÚC YÊN</t>
  </si>
  <si>
    <t>YÊN LẠC</t>
  </si>
  <si>
    <t>HƯƠNG CANH</t>
  </si>
  <si>
    <t>KCN BÌNH XUYÊN/KCN BÁ THIỆN/KCN KHAI QUANG</t>
  </si>
  <si>
    <t>KHAI QUANG</t>
  </si>
  <si>
    <t>LẬP THẠCH/THỔ TANG</t>
  </si>
  <si>
    <t>TAM ĐẢO</t>
  </si>
  <si>
    <t>VĨNH TƯỜNG</t>
  </si>
  <si>
    <t>LÂM THAO</t>
  </si>
  <si>
    <t>HẠ HÒA</t>
  </si>
  <si>
    <t>LIGHT GOODS &lt;22MT ( ALL IN TARE)</t>
  </si>
  <si>
    <t>LIGHT GOODS &gt;22MT ( ALL IN TARE)</t>
  </si>
  <si>
    <t xml:space="preserve">REMARK </t>
  </si>
  <si>
    <t>PROVINE</t>
  </si>
  <si>
    <t>HẢI PHÒNG - HÀ NỘI (THANH TRÌ, LONG BIÊN)</t>
  </si>
  <si>
    <t>HẢI PHÒNG - GIA LÂM</t>
  </si>
  <si>
    <t>HẢI PHÒNG - HÀ ĐÔNG</t>
  </si>
  <si>
    <t>HẢI PHÒNG - KCN HÒA LẠC</t>
  </si>
  <si>
    <t>HẢI PHÒNG - KCN TỪ LIÊM</t>
  </si>
  <si>
    <t xml:space="preserve">HẢI PHÒNG - KCN THẠCH THẤT </t>
  </si>
  <si>
    <t>HẢI PHÒNG - QUỐC OAI, HOÀI ĐỨC</t>
  </si>
  <si>
    <t>HẢI PHÒNG- ỨNG HÒA, HÀ NỘI</t>
  </si>
  <si>
    <t>HẢI PHÒNG- PHÚC THỌ, HÀ NỘI</t>
  </si>
  <si>
    <t>HẢI PHÒNG - SƠN TÂY, HÀ NỘI</t>
  </si>
  <si>
    <t>HPH - KCN ĐÌNH TRÁM  (BẮC GIANG)</t>
  </si>
  <si>
    <t>HPH - KCN VIỆT YÊN, VÂN TRUNG (BẮC GIANG)</t>
  </si>
  <si>
    <t>HPH - BẮC NINH</t>
  </si>
  <si>
    <t>HPH - VSIP BẮC NINH</t>
  </si>
  <si>
    <t>HPH - SAMSUNG BẮC NINH</t>
  </si>
  <si>
    <t>HPH - KCN TIÊN SƠN, NAM SƠN</t>
  </si>
  <si>
    <t>HPH -GIA BÌNH, BẮC NINH</t>
  </si>
  <si>
    <t>HPH - KCN ĐẠI ĐỒNG</t>
  </si>
  <si>
    <t>HPH - KCN QUẾ VÕ</t>
  </si>
  <si>
    <t>HPH - KCN YÊN PHONG, BẮC NINH</t>
  </si>
  <si>
    <t>HPH - THUẬN THÀNH, BẮC NINH</t>
  </si>
  <si>
    <t>HPH - KCN PHỐ NỐI A</t>
  </si>
  <si>
    <t>HPH - KCN THĂNG LONG 2</t>
  </si>
  <si>
    <t>HPH - TP HƯNG YÊN, KHOÁI CHÂU</t>
  </si>
  <si>
    <t>HPH - NHƯ QUỲNH, HƯNG YÊN</t>
  </si>
  <si>
    <t>HPH - MỸ HÀO, HƯNG YÊN</t>
  </si>
  <si>
    <t>HPH - TP HẢI DƯƠNG</t>
  </si>
  <si>
    <t>HPH - CHÍ LINH, HẢI DƯƠNG</t>
  </si>
  <si>
    <t>HPH - KCN ĐẠI AN/ NAM SÁCH</t>
  </si>
  <si>
    <t xml:space="preserve">HPH - TỨ KỲ, HẢI DƯƠNG </t>
  </si>
  <si>
    <t>HPH - KCN PHÚC ĐIỀN, CẨM GIÀNG</t>
  </si>
  <si>
    <t>HPH - KCN TÂN TRƯỜNG, THẠCH KHÔI</t>
  </si>
  <si>
    <t>HPH - KCN NỘI BÀI</t>
  </si>
  <si>
    <t xml:space="preserve">HPH - KCN THĂNG LONG  </t>
  </si>
  <si>
    <t>HPH - QUANG MINH</t>
  </si>
  <si>
    <t>HPH - KHAI QUANG, BÌNH XUYÊN, VĨNH PHÚC</t>
  </si>
  <si>
    <t>HPH - VĨNH TƯỜNG, VĨNH PHÚC</t>
  </si>
  <si>
    <t>HPH - LẬP THẠCH, VĨNH PHÚC</t>
  </si>
  <si>
    <t>HPH - SÔNG CÔNG,, THÁI NGUYÊN</t>
  </si>
  <si>
    <t>HẢI PHÒNG - ĐIỀM THỤY; YÊN BÌNH, THÁI NGUYÊN</t>
  </si>
  <si>
    <t>HPH - TP THÁI NGUYÊN</t>
  </si>
  <si>
    <t>HẢI PHÒNG - ĐÔNG MAI, QUẢNG YÊN,
 QUẢNG NINH</t>
  </si>
  <si>
    <t>HẢI PHÒNG ĐÔNG TRIỀU</t>
  </si>
  <si>
    <t>HẢI PHÒNG-HẠ LONG</t>
  </si>
  <si>
    <t>HẢI PHÒNG-BÃI CHÁY</t>
  </si>
  <si>
    <t>HẢI PHÒNG-CẨM PHẢ, ĐÔNG TRIỀU</t>
  </si>
  <si>
    <t>HPH - LƯƠNG SƠN HÒA BÌNH</t>
  </si>
  <si>
    <t>HPH - KCN BỜ SÔNG TRÁI, HÒA BÌNH</t>
  </si>
  <si>
    <t>HPP - LẠC THỦY, HÒA BÌNH</t>
  </si>
  <si>
    <t>HPH - VIỆT TRÌ, PHÚ THỌ</t>
  </si>
  <si>
    <t>HPH - THỊ XÃ PHÚ THỌ</t>
  </si>
  <si>
    <t>HPH - KCN PHÚ HÀ, PHÚ THỌ</t>
  </si>
  <si>
    <t>HPH - TP NINH BÌNH</t>
  </si>
  <si>
    <t>HPH - YÊN KHÁNH, NINH BÌNH</t>
  </si>
  <si>
    <t>HPH - TP PHỦ LÝ</t>
  </si>
  <si>
    <t>HPH - TP NAM ĐỊNH</t>
  </si>
  <si>
    <t>HPH - HẢI HẬU, NAM TRỰC, NAM ĐỊNH</t>
  </si>
  <si>
    <t>HPH - THÁI BÌNH</t>
  </si>
  <si>
    <t>HPH - KIẾN XƯƠNG, THÁI BÌNH</t>
  </si>
  <si>
    <t>HPH - THANH HÓA</t>
  </si>
  <si>
    <t>HPH - TRIỆU SƠN, THANH HÓA (CÁCH TP THANH HÓA 25KM)</t>
  </si>
  <si>
    <t>HPH - NGHI SƠN (THANH HÓA)</t>
  </si>
  <si>
    <t>HPH - THỌ XUÂN, THANH HÓA</t>
  </si>
  <si>
    <t>HPH - CẨM THỦY, THANH HÓA</t>
  </si>
  <si>
    <t>HPH - KỲ ANH, HÀ TÍNH</t>
  </si>
  <si>
    <t>HPH - MAI SƠN, SƠN LA</t>
  </si>
  <si>
    <t>HPH - TP YÊN BÁI</t>
  </si>
  <si>
    <t>HPH - CÁT BÀ (ĐÃ BAO GỒM VÉ PHÀ)</t>
  </si>
  <si>
    <t>CẢNG HẢI PHÒNG- TP HẢI PHÒNG</t>
  </si>
  <si>
    <t>HPH - NOMURA, AN DƯƠNG, VSIP HẢI  PHÒNG</t>
  </si>
  <si>
    <t>KIẾN AN - TRÀNG DUỆ</t>
  </si>
  <si>
    <t>KIẾN AN - QUẾ VÕ, BẮC NINH</t>
  </si>
  <si>
    <t>HPH - YÊN BÌNH, YÊN BÁI</t>
  </si>
  <si>
    <t>HPH - TIỀN HẢI, THÁI BÌNH</t>
  </si>
  <si>
    <t>HPH - LÂM THAO, PHÚ THỌ</t>
  </si>
  <si>
    <t>VINFAST, HẢI PHÒNG  - NỘI BÀI (KẾT HỢP)</t>
  </si>
  <si>
    <t xml:space="preserve">Free: 3hour, after freetime charge will be </t>
  </si>
  <si>
    <t>For correctly quotation, pls check case by case</t>
  </si>
  <si>
    <t>Thanks for co-operation</t>
  </si>
  <si>
    <t>1,25 Ton</t>
  </si>
  <si>
    <t>1.5 Ton</t>
  </si>
  <si>
    <t>2,5 Ton</t>
  </si>
  <si>
    <t>3,5 Ton</t>
  </si>
  <si>
    <t>5 Ton</t>
  </si>
  <si>
    <t>7 Ton</t>
  </si>
  <si>
    <t>8 Ton</t>
  </si>
  <si>
    <t>9 Ton</t>
  </si>
  <si>
    <t>10 Ton</t>
  </si>
  <si>
    <t>Box Truck</t>
  </si>
  <si>
    <t>tarpaulin truck</t>
  </si>
  <si>
    <t xml:space="preserve">TUYẾN ĐI  -ROUTING </t>
  </si>
  <si>
    <t>Charge in USD</t>
  </si>
  <si>
    <t>USD CURRENCY</t>
  </si>
  <si>
    <t xml:space="preserve">- In case, Pick up or returm empty container at: Dong Nai, Binh Duong, Tan Thuan Depot: Surcharge: 20USD vnd per cont </t>
  </si>
  <si>
    <t xml:space="preserve">- In case, Pick up or returm empty container at: Vict port: Surcharge: 25 USD per cont </t>
  </si>
  <si>
    <t>- In case, Pick up or returm empty container at: Hiep Phuoc port: Surcharge: 50 USD PER CONT</t>
  </si>
  <si>
    <t>- In case, heavy container (&gt; 27 tons incl tare weight for 20/40 ) surcharge:  20USD /20/40 or confirm case by case.</t>
  </si>
  <si>
    <t xml:space="preserve">CUSTOMS CLEARANCE &amp; LOGISTICS SERVICE  TARIFF </t>
  </si>
  <si>
    <t xml:space="preserve">Remark </t>
  </si>
  <si>
    <t>Charge in VND</t>
  </si>
  <si>
    <t xml:space="preserve">C/O code registration ( For new company )-Xin hồ sơ thương nhân </t>
  </si>
  <si>
    <t>CDs liquidation without handle Vnaccs - Thanh lý tờ khai</t>
  </si>
  <si>
    <t>CUSTOMS  + LOGISTICS + INDLAND SERVICE RATE</t>
  </si>
  <si>
    <t>inspection +25usd (if any)</t>
  </si>
  <si>
    <t>C/O supplementation  - Bổ sung c/o</t>
  </si>
  <si>
    <t>Should you have special volume or target request, please work with us case by case</t>
  </si>
  <si>
    <t>Customs clearance for import shpt  (general goods only)</t>
  </si>
  <si>
    <t>Customs clearance for export shpt (general goods only)</t>
  </si>
  <si>
    <t xml:space="preserve">INLAND CHARGE FOR AIR SHPT IN SGN AIR PORT </t>
  </si>
  <si>
    <t>- The quotation is excluded 8% VAT &amp; cargo insurance ( if requested)</t>
  </si>
  <si>
    <t>HEAVY GOODS &gt;22MT ( ALL IN TARE)</t>
  </si>
  <si>
    <t>Pls check case by case</t>
  </si>
  <si>
    <t>Customs clearance for special goods such as machine, used goods, food, plastics scrap, medicine…</t>
  </si>
  <si>
    <t>AREA</t>
  </si>
  <si>
    <t>PICK UP
DROP OFF</t>
  </si>
  <si>
    <t>PROVINCE</t>
  </si>
  <si>
    <t>HA NOI</t>
  </si>
  <si>
    <t xml:space="preserve">BAC GIANG </t>
  </si>
  <si>
    <t>BAC NINH</t>
  </si>
  <si>
    <t>HUNG YEN</t>
  </si>
  <si>
    <t>HAI DUONG</t>
  </si>
  <si>
    <t>VINH PHUC</t>
  </si>
  <si>
    <t>THAI NGUYEN</t>
  </si>
  <si>
    <t>QUANG NINH</t>
  </si>
  <si>
    <t>HAI PHONG</t>
  </si>
  <si>
    <t>500KGS</t>
  </si>
  <si>
    <t>1800KGS</t>
  </si>
  <si>
    <t>1,70 x1,20x1.1</t>
  </si>
  <si>
    <t>4.20x1.75x1.85</t>
  </si>
  <si>
    <t>District 1,2,3,4,10,11
Phu Nhuan, Binh Thanh, Go vap, Tan Binh District</t>
  </si>
  <si>
    <t>District 5,6,7,8,12 , Tan Phu District, Thu Duc District</t>
  </si>
  <si>
    <t>Binh Tan, Hoc Mon District</t>
  </si>
  <si>
    <t>Bình Chanh, Nha Be District</t>
  </si>
  <si>
    <t>Can Gio, Cu chi</t>
  </si>
  <si>
    <t>Industrial Tan Binh</t>
  </si>
  <si>
    <t>Industrial Tan Tao</t>
  </si>
  <si>
    <t>Industrial My Phuoc</t>
  </si>
  <si>
    <t>AN HA I.Z, CO KHI OTO I.Z - CU CHI</t>
  </si>
  <si>
    <t>CAT LAI I.Z - DIST 2</t>
  </si>
  <si>
    <t>DA PHUOC I.Z - BINH CHANH</t>
  </si>
  <si>
    <t>DIST 6, TAN PHU, BINH TAN; TAN BINH</t>
  </si>
  <si>
    <t>DONG NAM I.Z - CU CHI</t>
  </si>
  <si>
    <t>GÒ VẤP</t>
  </si>
  <si>
    <t>HOC MON (LIMIT 30 KM)</t>
  </si>
  <si>
    <t>LE MINH XUAN I.Z - BINH CHANH</t>
  </si>
  <si>
    <t>PHONG PHU I.Z - DIST 9</t>
  </si>
  <si>
    <t>TAN BINH I.Z</t>
  </si>
  <si>
    <t>TAN THOI HIEP I.Z, PHAN MEM QUANG TRUNG I.P, DIST 12</t>
  </si>
  <si>
    <t>VINH LOC I.Z - BINH CHANH</t>
  </si>
  <si>
    <t>BINH CHIEU</t>
  </si>
  <si>
    <t>HIEP PHUOC</t>
  </si>
  <si>
    <t>HI-TECH</t>
  </si>
  <si>
    <t>KCN CAO Q.9</t>
  </si>
  <si>
    <t>KCN HIỆP PHƯỚC</t>
  </si>
  <si>
    <t>KCN LÊ MINH XUÂN</t>
  </si>
  <si>
    <t>KCN TÂN BÌNH</t>
  </si>
  <si>
    <t>KCN TÂN TẠO</t>
  </si>
  <si>
    <t>KCN TÂY BẮC CỦ CHI</t>
  </si>
  <si>
    <t>KCN VĨNH LỘC 1</t>
  </si>
  <si>
    <t>KCX LINH TRUNG</t>
  </si>
  <si>
    <t>KCX TÂN THUẬN</t>
  </si>
  <si>
    <t>KHA VẠN CÂN</t>
  </si>
  <si>
    <t>LÊ VĂN KHƯƠNG</t>
  </si>
  <si>
    <t>LINH TRUNG</t>
  </si>
  <si>
    <t>Q. TÂN BÌNH, Q. TÂN PHÚ, Q. BÌNH TÂN, Q. 11, Q.12</t>
  </si>
  <si>
    <t xml:space="preserve">Q.1, Q.3, Q.5, Q.6, Q.7 Q. 8, 10, Q. PHÚ NHUẬN, </t>
  </si>
  <si>
    <t>Q.2, Q.4 Q.9, Q. THỦ ĐỨC, Q. BÌNH THẠNH.</t>
  </si>
  <si>
    <t>TAN PHU TRUNG</t>
  </si>
  <si>
    <t>TÂN SƠN NHÌ</t>
  </si>
  <si>
    <t>TAN TAO / VINH LOC</t>
  </si>
  <si>
    <t>TAN THANH DONG</t>
  </si>
  <si>
    <t>TAN THUAN</t>
  </si>
  <si>
    <t>TAN TUC TOWN</t>
  </si>
  <si>
    <t>TAY BAC CU CHI (TAN AN HOI)</t>
  </si>
  <si>
    <t>TP LONG XUYÊN</t>
  </si>
  <si>
    <t>CHÂU ĐỐC</t>
  </si>
  <si>
    <t>LONG PHÚ</t>
  </si>
  <si>
    <t>KHÁNH AN</t>
  </si>
  <si>
    <t>CẦN ĐĂNG</t>
  </si>
  <si>
    <t>KIẾN AN</t>
  </si>
  <si>
    <t>PHÚ LONG</t>
  </si>
  <si>
    <t>CENTRAL OF BAC LIEU ( BAC LIEU CITY )</t>
  </si>
  <si>
    <t>BAC LIEU</t>
  </si>
  <si>
    <t>AN HIEP I.Z - AN HIEP - CHAU THANH</t>
  </si>
  <si>
    <t>GIAO LONG I.Z GIAO LONG - CHAU THANH</t>
  </si>
  <si>
    <t>PHU THUAN - PHU THUAN BINH DAI</t>
  </si>
  <si>
    <t xml:space="preserve">QUY NHON CITY </t>
  </si>
  <si>
    <t>BINH DINH</t>
  </si>
  <si>
    <t>KCN SÓNG THẦN 1</t>
  </si>
  <si>
    <t>BINH DUONG</t>
  </si>
  <si>
    <t>KCN SÓNG THẦN 2</t>
  </si>
  <si>
    <t>KCN ĐỒNG AN 1</t>
  </si>
  <si>
    <t>KCN VIỆT HƯƠNG 1</t>
  </si>
  <si>
    <t>KCN VSIP 1</t>
  </si>
  <si>
    <t>KCN ĐẠI ĐĂNG</t>
  </si>
  <si>
    <t>KCN KIM HUY</t>
  </si>
  <si>
    <t>KCN SÓNG THẦN 3</t>
  </si>
  <si>
    <t>BINH AN I.Z - DI AN</t>
  </si>
  <si>
    <t>KCN MAPLETREE</t>
  </si>
  <si>
    <t>KCN NAM TÂN UYÊN</t>
  </si>
  <si>
    <t>KCN VSIP 2</t>
  </si>
  <si>
    <t>SONGTHAN 1 I.Z ; BÌNH ĐƯỜNG I.Z- DI AN</t>
  </si>
  <si>
    <t>SONGTHAN 2 I.Z - DI AN</t>
  </si>
  <si>
    <t>TAN DONG HIEP  I.Z - DI AN</t>
  </si>
  <si>
    <t>KCN ĐỒNG AN 2</t>
  </si>
  <si>
    <t>KCN MỸ PHƯỚC 1,2</t>
  </si>
  <si>
    <t>KCN MỸ PHƯỚC 3</t>
  </si>
  <si>
    <t>KCN VSIP 2A</t>
  </si>
  <si>
    <t>CHON THANH I.Z</t>
  </si>
  <si>
    <t>BINH PHUOC</t>
  </si>
  <si>
    <t>MINH  CHON IZ</t>
  </si>
  <si>
    <t>CENTRAL OF CA MAU ( CA MAU CITY )</t>
  </si>
  <si>
    <t>CA MAU</t>
  </si>
  <si>
    <t>CENTRAL OF DONG THAP ( CAO LANH CITY )</t>
  </si>
  <si>
    <t>CAO LANH</t>
  </si>
  <si>
    <t>BUOT ME THUOT CITY</t>
  </si>
  <si>
    <t>DAKLAK</t>
  </si>
  <si>
    <t>AMATA IZ</t>
  </si>
  <si>
    <t>DONG NAI</t>
  </si>
  <si>
    <t>BAU XEO I.Z, TRANG BOM</t>
  </si>
  <si>
    <t>BIEN HOA 1,2 IZ</t>
  </si>
  <si>
    <t>BIEN HOA CITY</t>
  </si>
  <si>
    <t>DINH QUAN I.Z</t>
  </si>
  <si>
    <t>GO DAU IZ</t>
  </si>
  <si>
    <t>HO NAI IZ</t>
  </si>
  <si>
    <t>LONG BINH IZ</t>
  </si>
  <si>
    <t>LONG KHAÁNH IZ</t>
  </si>
  <si>
    <t>LONG THANH IZ</t>
  </si>
  <si>
    <t>NHON TRACH 1,2,3 IZ</t>
  </si>
  <si>
    <t>TAM PHUOC IZ</t>
  </si>
  <si>
    <t>VINH CUU AREA (IS 35 KM)</t>
  </si>
  <si>
    <t>HAU GIANG IPS</t>
  </si>
  <si>
    <t>HAU GIANG</t>
  </si>
  <si>
    <t>CAM RANH</t>
  </si>
  <si>
    <t>KHANH HOA</t>
  </si>
  <si>
    <t>NHA TRANG CITY</t>
  </si>
  <si>
    <t>KIÊN GIANG</t>
  </si>
  <si>
    <t>KIEN GIANG</t>
  </si>
  <si>
    <t>BAO LOC</t>
  </si>
  <si>
    <t>LAM DONG</t>
  </si>
  <si>
    <t>DA LAT</t>
  </si>
  <si>
    <t xml:space="preserve"> THU THUA</t>
  </si>
  <si>
    <t>LONG AN</t>
  </si>
  <si>
    <t>BEN LỨC,LONG AN</t>
  </si>
  <si>
    <t>CAU TRAM I.Z - LONG TRACH - CAN DUOC</t>
  </si>
  <si>
    <t>DUC HOA 3 I.Z, XUYEN A I.Z - MY HANH BAC - DUC HOA</t>
  </si>
  <si>
    <t>DUC HOA DONG I.Z, DUC HOA 1 I.Z - DUC HOA DONG - DUC HOA</t>
  </si>
  <si>
    <t>KCN LONG HAU - LONG HAU - CAN GIUOC</t>
  </si>
  <si>
    <t>NAM TAN LAP I.Z - BAC TAN LAP I.Z,  - CAN GIUOC</t>
  </si>
  <si>
    <t>PHU AN THANH I.P, THUAN DAO I.Z, VINH LOC 2 I.Z, NHUT CHANH I.Z, THANH DUC I.Z, TAN BUU I.Z, PHUC LONG I.Z, BAC AN THANH I.Z
-  BEN LUC -CAN DUOC</t>
  </si>
  <si>
    <t>TAN AN.LONG AN</t>
  </si>
  <si>
    <t>TAN DUC I.Z - DUC HOA HA - DUC HOA</t>
  </si>
  <si>
    <t>TAN KIM I.Z - TAN KIM - CAN GIUOC</t>
  </si>
  <si>
    <t>THAI HOA I.Z - DUC LAP HA - DUC HOA</t>
  </si>
  <si>
    <t>THUẬN ĐAO IP,LONG AN</t>
  </si>
  <si>
    <t>CENTRAL OF NINH THUAN PROVINCE</t>
  </si>
  <si>
    <t>NINH THUAN</t>
  </si>
  <si>
    <t>PHAN THIET I.Z</t>
  </si>
  <si>
    <t>PHAN THIET</t>
  </si>
  <si>
    <t>CENTRAL OF SOC TRANG ( SOC TRANG CITY )</t>
  </si>
  <si>
    <t>SOC TRANG</t>
  </si>
  <si>
    <t>CHA LA I.Z</t>
  </si>
  <si>
    <t>TAY NINH</t>
  </si>
  <si>
    <t xml:space="preserve">GO DAU </t>
  </si>
  <si>
    <t>PHUOC DONG IP</t>
  </si>
  <si>
    <t>TRANG BANG IP</t>
  </si>
  <si>
    <t>TAN HUONG I.Z</t>
  </si>
  <si>
    <t>TIEN GIANG</t>
  </si>
  <si>
    <t>TP.MY THO, LONG GIANG IP</t>
  </si>
  <si>
    <t>TRUNG LUONG, MY THO</t>
  </si>
  <si>
    <t>CENTRAL OF TRA VINH PROVINCE</t>
  </si>
  <si>
    <t>TRA VINH</t>
  </si>
  <si>
    <t>CAN THO PROVINCE</t>
  </si>
  <si>
    <t>VINH LONG</t>
  </si>
  <si>
    <t>HOA PHU IZ</t>
  </si>
  <si>
    <t>TRA NOC I.Z</t>
  </si>
  <si>
    <t>CAI MEP I.Z - TAN THANH</t>
  </si>
  <si>
    <t>VUNG TAU</t>
  </si>
  <si>
    <t>DAT DO I.Z - DAT DO</t>
  </si>
  <si>
    <t>DO THI CHAU DUC I.Z - CHAU DUC</t>
  </si>
  <si>
    <t>DONG XUYEN I.Z, VUNG TAU CITY, PTSC PORT (EX. GATE PTSC FEE)</t>
  </si>
  <si>
    <t>MY XUAN A, B IZ - TAN THANH</t>
  </si>
  <si>
    <t>PHU MY 1, 2 I.Z - TAN THANH</t>
  </si>
  <si>
    <t>PHU MY 3 I.Z - TAN THANH</t>
  </si>
  <si>
    <t>DAT CUOC I.Z; VSIP 2 - TAN UYEN</t>
  </si>
  <si>
    <t>DONG AN 1 I.Z - THUAN AN</t>
  </si>
  <si>
    <t>DONG AN 2 I.Z , DAI DANG I.Z - THU DAU 1</t>
  </si>
  <si>
    <t>HOA LAN, BINH CHUAN</t>
  </si>
  <si>
    <t>KCN ĐẤT CUỐC-KSB</t>
  </si>
  <si>
    <t>KCN VIỆT HƯƠNG 2</t>
  </si>
  <si>
    <t>KIM HUY I.Z - THUAN AN</t>
  </si>
  <si>
    <t>MIEU ONG CU - AN PHU, MCMC DEPOT (&gt; = 30 KM FROM PORT TO)</t>
  </si>
  <si>
    <t>NAM TAN UYEN I.Z ; NAM TAN UYEN MO RONG I.Z</t>
  </si>
  <si>
    <t>SONG THAN 3 I.Z - TAN UYEN</t>
  </si>
  <si>
    <t>VIET HUONG 1 I.Z - THUAN AN</t>
  </si>
  <si>
    <t>BAU BANG I.Z ; RACH BAP I.Z- BEN CAT</t>
  </si>
  <si>
    <t>AN TAY I.Z - BEN CAT</t>
  </si>
  <si>
    <t>MY PHUOC 1 I.Z, VIET HUONG 2 I.Z - BEN CAT</t>
  </si>
  <si>
    <t>MY PHUOC 2 I.Z - BEN CAT</t>
  </si>
  <si>
    <t>MY PHUOC 3 I.Z; THOI HOA I.Z - BEN CAT</t>
  </si>
  <si>
    <t>KCN BẦU BÀNG</t>
  </si>
  <si>
    <t>KCN NHƠN TRẠCH</t>
  </si>
  <si>
    <t>KCN LONG THÀNH</t>
  </si>
  <si>
    <t>KCN LONG ĐỨC</t>
  </si>
  <si>
    <t>KCN TAM PHƯỚC</t>
  </si>
  <si>
    <t>KCN LỘC AN</t>
  </si>
  <si>
    <t>KCN BIÊN HÒA 1,2</t>
  </si>
  <si>
    <t>KCN LONG BÌNH</t>
  </si>
  <si>
    <t>KCN AMATA</t>
  </si>
  <si>
    <t>KCN SÔNG MÂY</t>
  </si>
  <si>
    <t>KCN GIANG ĐIỀN</t>
  </si>
  <si>
    <t>KCN TRẢNG BOM</t>
  </si>
  <si>
    <t>KCN DẦU GIÂY</t>
  </si>
  <si>
    <t>KCN LONG KHÁNH</t>
  </si>
  <si>
    <t>KCN LONG HẬU</t>
  </si>
  <si>
    <t>KCN TÂN KIM</t>
  </si>
  <si>
    <t>KCN ĐỨC HÒA 1</t>
  </si>
  <si>
    <t>KCN TÂN ĐỨC</t>
  </si>
  <si>
    <t>KCN TÂN ĐÔ</t>
  </si>
  <si>
    <t>KCN HẢI SƠN</t>
  </si>
  <si>
    <t>KCN ĐỨC HÒA 3</t>
  </si>
  <si>
    <t>KCN THÁI HÒA</t>
  </si>
  <si>
    <t>KCN XUYÊN Á</t>
  </si>
  <si>
    <t>KCN LINH TRUNG 3</t>
  </si>
  <si>
    <t>KCN TRẢNG BÀNG</t>
  </si>
  <si>
    <t>KCN THÀNH THÀNH CÔNG</t>
  </si>
  <si>
    <t>KCN PHƯỚC ĐÔNG</t>
  </si>
  <si>
    <t>KCN MỸ XUÂN A, B</t>
  </si>
  <si>
    <t>KCN PHÚ MỸ 1</t>
  </si>
  <si>
    <t>KCN PHÚ MỸ 3</t>
  </si>
  <si>
    <t>KCN CHÂU ĐỨC</t>
  </si>
  <si>
    <t>KCN ĐẤT ĐỎ</t>
  </si>
  <si>
    <t>KCN ĐÔNG XUYÊN</t>
  </si>
  <si>
    <t>KCN ĐỒNG XOÀI 1, 2, 3</t>
  </si>
  <si>
    <t>KCN MINH HƯNG</t>
  </si>
  <si>
    <t>KCN MỸ THO</t>
  </si>
  <si>
    <t>KCN TÂN HƯƠNG</t>
  </si>
  <si>
    <t>KCN LONG GIANG</t>
  </si>
  <si>
    <t>AN LINH</t>
  </si>
  <si>
    <t>AN TAY</t>
  </si>
  <si>
    <t>BẮC TÂN UYÊN / TÂN BÌNH</t>
  </si>
  <si>
    <t>BEN CAT</t>
  </si>
  <si>
    <t>ĐÌNH AN</t>
  </si>
  <si>
    <t>DONG AN 2</t>
  </si>
  <si>
    <t>KCN BÀU BÀNG, LAI UYÊN</t>
  </si>
  <si>
    <t>MY PHUOC 1, 2, 3</t>
  </si>
  <si>
    <t>NAM TAN UYEN</t>
  </si>
  <si>
    <t>SONG THAN 1 / DONG AN 1</t>
  </si>
  <si>
    <t>SONG THAN 2</t>
  </si>
  <si>
    <t>TÂN BINH</t>
  </si>
  <si>
    <t>TAN DONG HIEP A, B</t>
  </si>
  <si>
    <t>TBS WAREHOUSE (BINH THANG)</t>
  </si>
  <si>
    <t>THUAN GIAO</t>
  </si>
  <si>
    <t>TRU VAN THO</t>
  </si>
  <si>
    <t>VIET HUONG / BINH CHUAN</t>
  </si>
  <si>
    <t>VĨNH HÒA</t>
  </si>
  <si>
    <t>VSIP 1</t>
  </si>
  <si>
    <t>VSIP 2</t>
  </si>
  <si>
    <t>MINH HUNG</t>
  </si>
  <si>
    <t>KCN NAM ĐỒNG PHÚ</t>
  </si>
  <si>
    <t>DONG XOAI</t>
  </si>
  <si>
    <t>THIỆN HƯNG</t>
  </si>
  <si>
    <t>ĐẮK NHAU</t>
  </si>
  <si>
    <t>BÌNH THẮNG</t>
  </si>
  <si>
    <t>ĐA KIA</t>
  </si>
  <si>
    <t>PHƯỚC TÂN</t>
  </si>
  <si>
    <t>ĐẮK Ơ</t>
  </si>
  <si>
    <t>ĐỒNG TÂM, XÃ LỘC HƯNG</t>
  </si>
  <si>
    <t>CỔNG CHÀO LỘC NINH</t>
  </si>
  <si>
    <t>CỬA KHẨU HOA LƯ, LỘC NINH</t>
  </si>
  <si>
    <t>THÁC MƠ</t>
  </si>
  <si>
    <t>PHƯỚC LONG</t>
  </si>
  <si>
    <t>BIEN HOA 1, 2</t>
  </si>
  <si>
    <t>LONG BINH</t>
  </si>
  <si>
    <t>AN VIỄN</t>
  </si>
  <si>
    <t>LONG DUC</t>
  </si>
  <si>
    <t>LONG THANH</t>
  </si>
  <si>
    <t>LOC AN - BINH SON</t>
  </si>
  <si>
    <t>NHON TRACH 1,2</t>
  </si>
  <si>
    <t>NHON TRACH 3,4,5,6</t>
  </si>
  <si>
    <t>KCN GÒ DẦU</t>
  </si>
  <si>
    <t>KCN HỐ NAI 3</t>
  </si>
  <si>
    <t>BAU XEO</t>
  </si>
  <si>
    <t>GIANG DIEN</t>
  </si>
  <si>
    <t>SONG MAY</t>
  </si>
  <si>
    <t>DAU GIAY</t>
  </si>
  <si>
    <t>LONG KHANH</t>
  </si>
  <si>
    <t>XUAN LOC</t>
  </si>
  <si>
    <t>HAC DICH</t>
  </si>
  <si>
    <t>MY XUAN A</t>
  </si>
  <si>
    <t>PHU MY 1, 2 / MY XUAN B</t>
  </si>
  <si>
    <t>CAI MEP PORT , PHÚ MỸ 3</t>
  </si>
  <si>
    <t>KCN CHUYÊN SÂU</t>
  </si>
  <si>
    <t>KCN LONG SƠN</t>
  </si>
  <si>
    <t>XUYEN A</t>
  </si>
  <si>
    <t>KCN PHÚC LONG</t>
  </si>
  <si>
    <t>KCN THẠNH ĐỨC</t>
  </si>
  <si>
    <t>KCN AN THẠNH</t>
  </si>
  <si>
    <t>KCN THỊNH PHÁT</t>
  </si>
  <si>
    <t>KCN THUẬN ĐẠO</t>
  </si>
  <si>
    <t>KCN LONG CANG</t>
  </si>
  <si>
    <t>DUC HOA 1</t>
  </si>
  <si>
    <t>DUC HOA HA</t>
  </si>
  <si>
    <t>KCN TÂN ĐÔ, KCN TÂN ĐÔ</t>
  </si>
  <si>
    <t>MỸ HẠNH NAM</t>
  </si>
  <si>
    <t>TRANG BANG / LINH TRUNG 3</t>
  </si>
  <si>
    <t>PHUOC DONG</t>
  </si>
  <si>
    <t>CHA LA</t>
  </si>
  <si>
    <t>PHƯỚC MINH</t>
  </si>
  <si>
    <t>SA MÁT</t>
  </si>
  <si>
    <t>CỬA KHẨU CHÀNG RIỆC</t>
  </si>
  <si>
    <t>TAN HUONG</t>
  </si>
  <si>
    <t>MY THO</t>
  </si>
  <si>
    <t>CHỢ GẠO</t>
  </si>
  <si>
    <t>AN ĐỨC</t>
  </si>
  <si>
    <t>BEN TRE</t>
  </si>
  <si>
    <t>KCN GIAO LONG</t>
  </si>
  <si>
    <t>AN QUY</t>
  </si>
  <si>
    <t>LONG HÒA</t>
  </si>
  <si>
    <t>XÃ DÂN THÀNH</t>
  </si>
  <si>
    <t>THỊ XÃ TIỂU CẨN</t>
  </si>
  <si>
    <t>CHÂU ĐIỀN</t>
  </si>
  <si>
    <t>VĨNH AN</t>
  </si>
  <si>
    <t>HÀM GIANG</t>
  </si>
  <si>
    <t>LONG SƠN</t>
  </si>
  <si>
    <t>VỊ TÂN</t>
  </si>
  <si>
    <t>NGÃ BẢY</t>
  </si>
  <si>
    <t>KCN TÂN PHÚ THẠNH</t>
  </si>
  <si>
    <t>TÂN LONG</t>
  </si>
  <si>
    <t>VỊ ĐÔNG</t>
  </si>
  <si>
    <t>CỤM CÔNG NGHIỆP TẬP TRUNG</t>
  </si>
  <si>
    <t>KCN BÌNH THỦY</t>
  </si>
  <si>
    <t>CAN THO</t>
  </si>
  <si>
    <t>THƯỜNG THẠNH</t>
  </si>
  <si>
    <t>HƯNG LỢI</t>
  </si>
  <si>
    <t>KCN TRÀ NÓC</t>
  </si>
  <si>
    <t>TÂN LỘC ĐÔNG</t>
  </si>
  <si>
    <t>THỚI HƯNG</t>
  </si>
  <si>
    <t>THẠNH AN</t>
  </si>
  <si>
    <t>XUÂN THẮNG</t>
  </si>
  <si>
    <t>GIAI XUÂN</t>
  </si>
  <si>
    <t>VĨNH LONG</t>
  </si>
  <si>
    <t>PHÚ THÀNH</t>
  </si>
  <si>
    <t>BINH MINH</t>
  </si>
  <si>
    <t>KCN HÒA PHÚ</t>
  </si>
  <si>
    <t>MỸ AN</t>
  </si>
  <si>
    <t>TRUNG HIỆP</t>
  </si>
  <si>
    <t>PHONG MỸ</t>
  </si>
  <si>
    <t>DONG THAP</t>
  </si>
  <si>
    <t>KCN TRẦN QUỐC TOẢN</t>
  </si>
  <si>
    <t>KCN SA ĐÉC</t>
  </si>
  <si>
    <t>PHÚ THUẬN A / B</t>
  </si>
  <si>
    <t>AN LONG</t>
  </si>
  <si>
    <t>MỸ ĐÔNG</t>
  </si>
  <si>
    <t>PHÚ LỢI</t>
  </si>
  <si>
    <t>BÌNH THÀNH</t>
  </si>
  <si>
    <t>LONG HẬU</t>
  </si>
  <si>
    <t>VĨNH QUANG</t>
  </si>
  <si>
    <t>THUẬN YÊN</t>
  </si>
  <si>
    <t>TRÍ TÔN</t>
  </si>
  <si>
    <t>XÃ GIỤC TƯỢNG</t>
  </si>
  <si>
    <t>SÓC TRĂNG</t>
  </si>
  <si>
    <t>KCN AN NGHIỆP</t>
  </si>
  <si>
    <t>NHƠN MỸ</t>
  </si>
  <si>
    <t>HỒ ĐẮC KIỆN</t>
  </si>
  <si>
    <t>AN THẠNH NAM</t>
  </si>
  <si>
    <t>HẬU THẠNH</t>
  </si>
  <si>
    <t>GIÁ HÒA 1 /2</t>
  </si>
  <si>
    <t>THẠNH THỚI AN</t>
  </si>
  <si>
    <t>HÒA PHÚ</t>
  </si>
  <si>
    <t>HÒA THUẬN</t>
  </si>
  <si>
    <t>LA LỐP</t>
  </si>
  <si>
    <t>KCN PHAN THIẾT</t>
  </si>
  <si>
    <t>-</t>
  </si>
  <si>
    <t>BOT XLHN, DT741</t>
  </si>
  <si>
    <t>BOT XLHN, ĐLBD</t>
  </si>
  <si>
    <t>BOT XLHN Giá dầu 29020</t>
  </si>
  <si>
    <t>BOT XLHN, BOT QL13</t>
  </si>
  <si>
    <t>BOT XLHN, DT471</t>
  </si>
  <si>
    <t>Cổ Chiên, Rạch Miễu 720k</t>
  </si>
  <si>
    <t>Phùng Hiệp 320k</t>
  </si>
  <si>
    <t>Cổ chiên 360k</t>
  </si>
  <si>
    <t>950k cầu đường ( 4 trạm  )</t>
  </si>
  <si>
    <t>1230k cầu đường ( 5 trạm  )</t>
  </si>
  <si>
    <t>check</t>
  </si>
  <si>
    <t>KCN LONG ĐỨC, DONG NAI</t>
  </si>
  <si>
    <t>Fee=Dry truck + 35usd</t>
  </si>
  <si>
    <t>Fee=Dry truck + 35 usd</t>
  </si>
  <si>
    <t>Fee=Dry truck + 50usd</t>
  </si>
  <si>
    <t>Fee=Dry truck + 75 usd</t>
  </si>
  <si>
    <t>BÌNH PHÚ, TIEN GIANG</t>
  </si>
  <si>
    <t>BÌNH PHÚ, TRA VINH</t>
  </si>
  <si>
    <t>BÌNH PHÚ, DONG THAP</t>
  </si>
  <si>
    <t>AREA BAC LIEU</t>
  </si>
  <si>
    <t>Fee=Cont DC + 40usd</t>
  </si>
  <si>
    <t>Fee=Cont DC + 50usd</t>
  </si>
  <si>
    <t>Fee= Cont DC + 75 usd</t>
  </si>
  <si>
    <t>Fee=Cont DC + 100usd</t>
  </si>
  <si>
    <t xml:space="preserve">CUSTOMS TARIFF </t>
  </si>
  <si>
    <t xml:space="preserve">LCL INLAND HCM </t>
  </si>
  <si>
    <r>
      <rPr>
        <b/>
        <sz val="10"/>
        <color theme="1"/>
        <rFont val="Times New Roman"/>
        <family val="1"/>
      </rPr>
      <t>FCL INLAND HCM</t>
    </r>
    <r>
      <rPr>
        <sz val="10"/>
        <color theme="1"/>
        <rFont val="Times New Roman"/>
        <family val="1"/>
      </rPr>
      <t xml:space="preserve"> </t>
    </r>
  </si>
  <si>
    <t>LCL INLAND HPH</t>
  </si>
  <si>
    <t>FCL INLAND HPH</t>
  </si>
  <si>
    <t xml:space="preserve">TERM &amp; CONDITION TO USE OUR SERVICE </t>
  </si>
  <si>
    <t>INLAND  - CUTOMER SERVICES - LOGISTICS SERVICES IN VIETNAM</t>
  </si>
  <si>
    <t xml:space="preserve">( ROUTING ) </t>
  </si>
  <si>
    <t xml:space="preserve">PERFECT LINK CO.,LTD
We Link Global </t>
  </si>
  <si>
    <t>PERFECT LINK CO.,LTD
We Link Global</t>
  </si>
  <si>
    <t>TRUCKING FCL 2024 - HAI PHONG AREA</t>
  </si>
  <si>
    <t>docs@perfectlink.vn</t>
  </si>
  <si>
    <t xml:space="preserve">BD DEPT CONTACT </t>
  </si>
  <si>
    <t>Ovs Team Leader</t>
  </si>
  <si>
    <t>Ms Linh</t>
  </si>
  <si>
    <t>+84-383420341</t>
  </si>
  <si>
    <t>ovs@perfectlink.vn</t>
  </si>
  <si>
    <t>Hr Team</t>
  </si>
  <si>
    <t>hr@perfectlink.vn</t>
  </si>
  <si>
    <t>HR DEPT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</si>
</sst>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0.000"/>
    <numFmt numFmtId="165" formatCode="0.000"/>
    <numFmt numFmtId="166" formatCode="_(* #,##0_);_(* \(#,##0\);_(* &quot;-&quot;??_);_(@_)"/>
  </numFmts>
  <fonts count="6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6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sz val="10"/>
      <color rgb="FFFF0000"/>
      <name val="Times New Roman"/>
      <family val="1"/>
    </font>
    <font>
      <b/>
      <sz val="20"/>
      <color rgb="FFC00000"/>
      <name val="Times New Roman"/>
      <family val="1"/>
    </font>
    <font>
      <b/>
      <sz val="12"/>
      <color rgb="FFFF0000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sz val="8"/>
      <name val="Times New Roman"/>
      <family val="1"/>
    </font>
    <font>
      <b/>
      <sz val="10"/>
      <color theme="0"/>
      <name val="Times New Roman"/>
      <family val="1"/>
    </font>
    <font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i/>
      <sz val="10"/>
      <name val="Times New Roman"/>
      <family val="1"/>
    </font>
    <font>
      <b/>
      <sz val="10"/>
      <color rgb="FFFF0000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0"/>
      <name val="Times New Roman"/>
      <family val="1"/>
    </font>
    <font>
      <sz val="8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5"/>
      <name val="Times New Roman"/>
      <family val="1"/>
    </font>
    <font>
      <sz val="10"/>
      <name val="Helv"/>
      <family val="2"/>
    </font>
    <font>
      <sz val="11"/>
      <color theme="0"/>
      <name val="Times New Roman"/>
      <family val="1"/>
    </font>
    <font>
      <b/>
      <sz val="15"/>
      <color theme="0"/>
      <name val="Times New Roman"/>
      <family val="1"/>
    </font>
    <font>
      <b/>
      <u/>
      <sz val="10"/>
      <color rgb="FFFF0000"/>
      <name val="Times New Roman"/>
      <family val="1"/>
    </font>
    <font>
      <i/>
      <sz val="12"/>
      <color rgb="FFFF0000"/>
      <name val="Times New Roman"/>
      <family val="1"/>
    </font>
    <font>
      <u/>
      <sz val="11"/>
      <color theme="10"/>
      <name val="Calibri"/>
      <family val="2"/>
      <scheme val="minor"/>
    </font>
    <font>
      <sz val="10"/>
      <color theme="8" tint="-0.249977111117893"/>
      <name val="Times New Roman"/>
      <family val="1"/>
    </font>
    <font>
      <sz val="10"/>
      <color theme="0" tint="-0.499984740745262"/>
      <name val="Times New Roman"/>
      <family val="1"/>
    </font>
    <font>
      <b/>
      <sz val="16"/>
      <color theme="0"/>
      <name val="Times New Roman"/>
      <family val="1"/>
    </font>
    <font>
      <sz val="12"/>
      <color theme="1"/>
      <name val="Times New Roman"/>
      <family val="1"/>
    </font>
    <font>
      <i/>
      <sz val="9"/>
      <color theme="1"/>
      <name val="Times New Roman"/>
      <family val="1"/>
    </font>
    <font>
      <sz val="10"/>
      <color rgb="FF000066"/>
      <name val="Times New Roman"/>
      <family val="1"/>
    </font>
    <font>
      <b/>
      <i/>
      <sz val="9"/>
      <color theme="1"/>
      <name val="Times New Roman"/>
      <family val="1"/>
    </font>
    <font>
      <b/>
      <i/>
      <u/>
      <sz val="9"/>
      <color rgb="FFFF0000"/>
      <name val="Times New Roman"/>
      <family val="1"/>
    </font>
    <font>
      <u/>
      <sz val="11"/>
      <color theme="0"/>
      <name val="Times New Roman"/>
      <family val="1"/>
    </font>
    <font>
      <u/>
      <sz val="10"/>
      <color theme="0"/>
      <name val="Times New Roman"/>
      <family val="1"/>
    </font>
    <font>
      <sz val="11"/>
      <color theme="1"/>
      <name val="Times New Roman"/>
      <family val="2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  <font>
      <b/>
      <sz val="8"/>
      <color theme="0"/>
      <name val="Times New Roman"/>
      <family val="1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9"/>
      <name val="Arial"/>
      <family val="2"/>
    </font>
    <font>
      <b/>
      <sz val="9"/>
      <color theme="0"/>
      <name val="Times New Roman"/>
      <family val="1"/>
    </font>
    <font>
      <b/>
      <sz val="10"/>
      <color indexed="8"/>
      <name val="Times New Roman"/>
      <family val="1"/>
    </font>
    <font>
      <sz val="11"/>
      <color theme="1"/>
      <name val="Times New Roman"/>
      <family val="1"/>
    </font>
    <font>
      <b/>
      <i/>
      <sz val="12"/>
      <color rgb="FFFF0000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8"/>
      <color rgb="FFFF0000"/>
      <name val="Times New Roman"/>
      <family val="1"/>
    </font>
    <font>
      <b/>
      <u/>
      <sz val="8"/>
      <color rgb="FFFF0000"/>
      <name val="Times New Roman"/>
      <family val="1"/>
    </font>
    <font>
      <b/>
      <i/>
      <sz val="16"/>
      <name val="Times New Roman"/>
      <family val="1"/>
    </font>
    <font>
      <sz val="16"/>
      <name val="Times New Roman"/>
      <family val="1"/>
    </font>
    <font>
      <b/>
      <sz val="16"/>
      <color theme="1"/>
      <name val="Times New Roman"/>
      <family val="1"/>
    </font>
    <font>
      <b/>
      <sz val="12"/>
      <color theme="0"/>
      <name val="Times New Roman"/>
      <family val="1"/>
    </font>
    <font>
      <b/>
      <sz val="11"/>
      <color theme="0"/>
      <name val="Times New Roman"/>
      <family val="1"/>
    </font>
    <font>
      <b/>
      <i/>
      <sz val="12"/>
      <color theme="0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3" tint="0.79998168889431442"/>
        <bgColor theme="0"/>
      </patternFill>
    </fill>
    <fill>
      <patternFill patternType="solid">
        <fgColor theme="4" tint="0.79998168889431442"/>
        <bgColor theme="0"/>
      </patternFill>
    </fill>
    <fill>
      <patternFill patternType="solid">
        <fgColor theme="1"/>
        <bgColor theme="0"/>
      </patternFill>
    </fill>
    <fill>
      <patternFill patternType="solid">
        <fgColor rgb="FF000099"/>
        <bgColor theme="0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0" tint="-0.14999847407452621"/>
        <bgColor theme="0"/>
      </patternFill>
    </fill>
    <fill>
      <patternFill patternType="solid">
        <fgColor theme="1"/>
        <bgColor indexed="64"/>
      </patternFill>
    </fill>
    <fill>
      <gradientFill degree="270">
        <stop position="0">
          <color theme="3" tint="0.80001220740379042"/>
        </stop>
        <stop position="1">
          <color theme="4"/>
        </stop>
      </gradientFill>
    </fill>
    <fill>
      <patternFill patternType="solid">
        <fgColor rgb="FF0000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/>
      <right/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43" fontId="15" fillId="0" borderId="0" applyFont="0" applyFill="0" applyBorder="0" applyAlignment="0" applyProtection="0"/>
    <xf numFmtId="0" fontId="24" fillId="0" borderId="0"/>
    <xf numFmtId="0" fontId="29" fillId="0" borderId="0" applyNumberFormat="0" applyFill="0" applyBorder="0" applyAlignment="0" applyProtection="0"/>
    <xf numFmtId="0" fontId="40" fillId="0" borderId="0"/>
    <xf numFmtId="43" fontId="45" fillId="0" borderId="0" applyFont="0" applyFill="0" applyBorder="0" applyAlignment="0" applyProtection="0"/>
    <xf numFmtId="0" fontId="15" fillId="0" borderId="0"/>
  </cellStyleXfs>
  <cellXfs count="320">
    <xf numFmtId="0" fontId="0" fillId="0" borderId="0" xfId="0"/>
    <xf numFmtId="0" fontId="12" fillId="0" borderId="0" xfId="0" applyFont="1"/>
    <xf numFmtId="3" fontId="4" fillId="0" borderId="1" xfId="1" applyNumberFormat="1" applyFont="1" applyBorder="1" applyAlignment="1">
      <alignment horizontal="center" vertical="center" wrapText="1"/>
    </xf>
    <xf numFmtId="0" fontId="14" fillId="0" borderId="0" xfId="0" applyFont="1"/>
    <xf numFmtId="0" fontId="10" fillId="0" borderId="12" xfId="0" applyFont="1" applyBorder="1" applyAlignment="1">
      <alignment horizontal="center"/>
    </xf>
    <xf numFmtId="0" fontId="8" fillId="0" borderId="12" xfId="0" applyFont="1" applyBorder="1" applyAlignment="1">
      <alignment horizontal="center" vertical="center"/>
    </xf>
    <xf numFmtId="0" fontId="11" fillId="6" borderId="11" xfId="0" applyFont="1" applyFill="1" applyBorder="1" applyAlignment="1">
      <alignment horizontal="left"/>
    </xf>
    <xf numFmtId="0" fontId="11" fillId="6" borderId="4" xfId="0" applyFont="1" applyFill="1" applyBorder="1" applyAlignment="1">
      <alignment horizontal="left"/>
    </xf>
    <xf numFmtId="0" fontId="8" fillId="6" borderId="11" xfId="0" applyFont="1" applyFill="1" applyBorder="1" applyAlignment="1">
      <alignment horizontal="left" vertical="center"/>
    </xf>
    <xf numFmtId="0" fontId="8" fillId="6" borderId="4" xfId="0" applyFont="1" applyFill="1" applyBorder="1" applyAlignment="1">
      <alignment horizontal="left" vertical="center"/>
    </xf>
    <xf numFmtId="0" fontId="8" fillId="6" borderId="5" xfId="0" applyFont="1" applyFill="1" applyBorder="1" applyAlignment="1">
      <alignment horizontal="left" vertical="center"/>
    </xf>
    <xf numFmtId="0" fontId="8" fillId="6" borderId="4" xfId="0" quotePrefix="1" applyFont="1" applyFill="1" applyBorder="1" applyAlignment="1">
      <alignment horizontal="left"/>
    </xf>
    <xf numFmtId="0" fontId="8" fillId="6" borderId="5" xfId="0" quotePrefix="1" applyFont="1" applyFill="1" applyBorder="1" applyAlignment="1">
      <alignment horizontal="left"/>
    </xf>
    <xf numFmtId="0" fontId="8" fillId="6" borderId="4" xfId="0" applyFont="1" applyFill="1" applyBorder="1" applyAlignment="1">
      <alignment horizontal="left"/>
    </xf>
    <xf numFmtId="0" fontId="8" fillId="6" borderId="5" xfId="0" applyFont="1" applyFill="1" applyBorder="1" applyAlignment="1">
      <alignment horizontal="left"/>
    </xf>
    <xf numFmtId="43" fontId="11" fillId="6" borderId="1" xfId="2" applyFont="1" applyFill="1" applyBorder="1" applyAlignment="1">
      <alignment horizontal="left"/>
    </xf>
    <xf numFmtId="3" fontId="9" fillId="0" borderId="1" xfId="1" applyNumberFormat="1" applyFont="1" applyBorder="1" applyAlignment="1">
      <alignment horizontal="center" vertical="top"/>
    </xf>
    <xf numFmtId="0" fontId="9" fillId="0" borderId="1" xfId="1" applyFont="1" applyBorder="1" applyAlignment="1">
      <alignment horizontal="center" vertical="top"/>
    </xf>
    <xf numFmtId="3" fontId="4" fillId="0" borderId="1" xfId="1" applyNumberFormat="1" applyFont="1" applyBorder="1" applyAlignment="1">
      <alignment horizontal="center" vertical="top"/>
    </xf>
    <xf numFmtId="0" fontId="4" fillId="0" borderId="1" xfId="1" applyFont="1" applyBorder="1" applyAlignment="1">
      <alignment horizontal="center" vertical="top"/>
    </xf>
    <xf numFmtId="3" fontId="4" fillId="0" borderId="1" xfId="1" applyNumberFormat="1" applyFont="1" applyBorder="1" applyAlignment="1">
      <alignment horizontal="left"/>
    </xf>
    <xf numFmtId="3" fontId="4" fillId="0" borderId="1" xfId="1" applyNumberFormat="1" applyFont="1" applyBorder="1" applyAlignment="1">
      <alignment horizontal="center"/>
    </xf>
    <xf numFmtId="3" fontId="4" fillId="0" borderId="1" xfId="1" applyNumberFormat="1" applyFont="1" applyBorder="1" applyAlignment="1">
      <alignment horizontal="center" wrapText="1"/>
    </xf>
    <xf numFmtId="3" fontId="4" fillId="0" borderId="1" xfId="1" applyNumberFormat="1" applyFont="1" applyBorder="1" applyAlignment="1">
      <alignment horizontal="center" vertical="center"/>
    </xf>
    <xf numFmtId="3" fontId="13" fillId="4" borderId="1" xfId="1" applyNumberFormat="1" applyFont="1" applyFill="1" applyBorder="1" applyAlignment="1">
      <alignment horizontal="center" vertical="top" wrapText="1"/>
    </xf>
    <xf numFmtId="0" fontId="13" fillId="4" borderId="1" xfId="1" applyFont="1" applyFill="1" applyBorder="1" applyAlignment="1">
      <alignment horizontal="center" vertical="top" wrapText="1"/>
    </xf>
    <xf numFmtId="0" fontId="18" fillId="0" borderId="1" xfId="1" applyFont="1" applyBorder="1" applyAlignment="1">
      <alignment horizontal="center" vertical="top" wrapText="1"/>
    </xf>
    <xf numFmtId="0" fontId="18" fillId="0" borderId="1" xfId="1" applyFont="1" applyBorder="1" applyAlignment="1">
      <alignment horizontal="left" vertical="top" wrapText="1"/>
    </xf>
    <xf numFmtId="0" fontId="9" fillId="0" borderId="1" xfId="1" applyFont="1" applyBorder="1" applyAlignment="1">
      <alignment horizontal="center" vertical="top" wrapText="1"/>
    </xf>
    <xf numFmtId="0" fontId="16" fillId="0" borderId="1" xfId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0" fontId="4" fillId="0" borderId="1" xfId="1" applyFont="1" applyBorder="1" applyAlignment="1">
      <alignment horizontal="left" wrapText="1"/>
    </xf>
    <xf numFmtId="0" fontId="4" fillId="0" borderId="1" xfId="1" applyFont="1" applyBorder="1" applyAlignment="1">
      <alignment horizontal="left" vertical="center" wrapText="1"/>
    </xf>
    <xf numFmtId="0" fontId="13" fillId="4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0" fontId="1" fillId="2" borderId="0" xfId="1" applyFill="1" applyAlignment="1">
      <alignment horizontal="left" vertical="top"/>
    </xf>
    <xf numFmtId="0" fontId="4" fillId="2" borderId="0" xfId="1" applyFont="1" applyFill="1" applyAlignment="1">
      <alignment horizontal="left" vertical="top"/>
    </xf>
    <xf numFmtId="0" fontId="14" fillId="2" borderId="0" xfId="0" applyFont="1" applyFill="1"/>
    <xf numFmtId="0" fontId="14" fillId="0" borderId="0" xfId="0" applyFont="1" applyAlignment="1">
      <alignment horizontal="center"/>
    </xf>
    <xf numFmtId="0" fontId="13" fillId="4" borderId="2" xfId="1" applyFont="1" applyFill="1" applyBorder="1" applyAlignment="1">
      <alignment horizontal="left" vertical="center" wrapText="1"/>
    </xf>
    <xf numFmtId="0" fontId="16" fillId="0" borderId="2" xfId="1" applyFont="1" applyBorder="1" applyAlignment="1">
      <alignment horizontal="left" vertical="center" wrapText="1"/>
    </xf>
    <xf numFmtId="0" fontId="4" fillId="0" borderId="2" xfId="1" applyFont="1" applyBorder="1" applyAlignment="1">
      <alignment horizontal="left" vertical="center" wrapText="1"/>
    </xf>
    <xf numFmtId="3" fontId="4" fillId="0" borderId="2" xfId="1" applyNumberFormat="1" applyFont="1" applyBorder="1" applyAlignment="1">
      <alignment horizontal="left" vertical="center" wrapText="1"/>
    </xf>
    <xf numFmtId="0" fontId="13" fillId="4" borderId="14" xfId="1" applyFont="1" applyFill="1" applyBorder="1" applyAlignment="1">
      <alignment horizontal="center" vertical="center" wrapText="1"/>
    </xf>
    <xf numFmtId="0" fontId="13" fillId="4" borderId="12" xfId="1" applyFont="1" applyFill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16" fillId="0" borderId="14" xfId="1" applyFont="1" applyBorder="1" applyAlignment="1">
      <alignment horizontal="center" vertical="center" wrapText="1"/>
    </xf>
    <xf numFmtId="3" fontId="4" fillId="0" borderId="14" xfId="1" applyNumberFormat="1" applyFont="1" applyBorder="1" applyAlignment="1">
      <alignment horizontal="center" vertical="center" wrapText="1"/>
    </xf>
    <xf numFmtId="3" fontId="4" fillId="0" borderId="12" xfId="1" applyNumberFormat="1" applyFont="1" applyBorder="1" applyAlignment="1">
      <alignment horizontal="center" vertical="center" wrapText="1"/>
    </xf>
    <xf numFmtId="3" fontId="4" fillId="0" borderId="14" xfId="1" applyNumberFormat="1" applyFont="1" applyBorder="1" applyAlignment="1">
      <alignment horizontal="center" wrapText="1"/>
    </xf>
    <xf numFmtId="3" fontId="4" fillId="0" borderId="15" xfId="1" applyNumberFormat="1" applyFont="1" applyBorder="1" applyAlignment="1">
      <alignment horizontal="center" vertical="center" wrapText="1"/>
    </xf>
    <xf numFmtId="3" fontId="4" fillId="0" borderId="16" xfId="1" applyNumberFormat="1" applyFont="1" applyBorder="1" applyAlignment="1">
      <alignment horizontal="center" vertical="center" wrapText="1"/>
    </xf>
    <xf numFmtId="3" fontId="4" fillId="0" borderId="17" xfId="1" applyNumberFormat="1" applyFont="1" applyBorder="1" applyAlignment="1">
      <alignment horizontal="center" vertical="center" wrapText="1"/>
    </xf>
    <xf numFmtId="0" fontId="20" fillId="7" borderId="2" xfId="1" applyFont="1" applyFill="1" applyBorder="1" applyAlignment="1">
      <alignment horizontal="left" vertical="center" wrapText="1"/>
    </xf>
    <xf numFmtId="0" fontId="20" fillId="7" borderId="14" xfId="1" applyFont="1" applyFill="1" applyBorder="1" applyAlignment="1">
      <alignment horizontal="center" vertical="center" wrapText="1"/>
    </xf>
    <xf numFmtId="0" fontId="20" fillId="7" borderId="1" xfId="1" applyFont="1" applyFill="1" applyBorder="1" applyAlignment="1">
      <alignment horizontal="center" vertical="center" wrapText="1"/>
    </xf>
    <xf numFmtId="0" fontId="20" fillId="7" borderId="12" xfId="1" applyFont="1" applyFill="1" applyBorder="1" applyAlignment="1">
      <alignment horizontal="center" vertical="center" wrapText="1"/>
    </xf>
    <xf numFmtId="3" fontId="20" fillId="7" borderId="14" xfId="1" applyNumberFormat="1" applyFont="1" applyFill="1" applyBorder="1" applyAlignment="1">
      <alignment horizontal="center" vertical="center" wrapText="1"/>
    </xf>
    <xf numFmtId="3" fontId="20" fillId="7" borderId="1" xfId="1" applyNumberFormat="1" applyFont="1" applyFill="1" applyBorder="1" applyAlignment="1">
      <alignment horizontal="center" vertical="center" wrapText="1"/>
    </xf>
    <xf numFmtId="3" fontId="20" fillId="7" borderId="12" xfId="1" applyNumberFormat="1" applyFont="1" applyFill="1" applyBorder="1" applyAlignment="1">
      <alignment horizontal="center" vertical="center" wrapText="1"/>
    </xf>
    <xf numFmtId="0" fontId="14" fillId="9" borderId="0" xfId="0" applyFont="1" applyFill="1"/>
    <xf numFmtId="3" fontId="14" fillId="9" borderId="0" xfId="0" applyNumberFormat="1" applyFont="1" applyFill="1"/>
    <xf numFmtId="0" fontId="19" fillId="9" borderId="0" xfId="0" applyFont="1" applyFill="1"/>
    <xf numFmtId="0" fontId="4" fillId="2" borderId="0" xfId="1" applyFont="1" applyFill="1" applyAlignment="1">
      <alignment horizontal="left" vertical="center"/>
    </xf>
    <xf numFmtId="0" fontId="14" fillId="10" borderId="0" xfId="0" applyFont="1" applyFill="1"/>
    <xf numFmtId="0" fontId="4" fillId="0" borderId="1" xfId="1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2" borderId="0" xfId="1" applyFont="1" applyFill="1" applyAlignment="1">
      <alignment horizontal="left" vertical="center"/>
    </xf>
    <xf numFmtId="0" fontId="9" fillId="2" borderId="0" xfId="1" applyFont="1" applyFill="1" applyAlignment="1">
      <alignment horizontal="left" vertical="top"/>
    </xf>
    <xf numFmtId="0" fontId="13" fillId="8" borderId="1" xfId="1" applyFont="1" applyFill="1" applyBorder="1" applyAlignment="1">
      <alignment horizontal="center" vertical="top" wrapText="1"/>
    </xf>
    <xf numFmtId="3" fontId="13" fillId="8" borderId="1" xfId="1" applyNumberFormat="1" applyFont="1" applyFill="1" applyBorder="1" applyAlignment="1">
      <alignment horizontal="center" vertical="top" wrapText="1"/>
    </xf>
    <xf numFmtId="3" fontId="2" fillId="0" borderId="1" xfId="1" applyNumberFormat="1" applyFont="1" applyBorder="1" applyAlignment="1">
      <alignment horizontal="center" vertical="center" wrapText="1"/>
    </xf>
    <xf numFmtId="0" fontId="13" fillId="4" borderId="1" xfId="1" applyFont="1" applyFill="1" applyBorder="1" applyAlignment="1">
      <alignment horizontal="left" vertical="top" wrapText="1"/>
    </xf>
    <xf numFmtId="0" fontId="13" fillId="8" borderId="1" xfId="1" applyFont="1" applyFill="1" applyBorder="1" applyAlignment="1">
      <alignment horizontal="left" vertical="top" wrapText="1"/>
    </xf>
    <xf numFmtId="0" fontId="4" fillId="0" borderId="1" xfId="1" applyFont="1" applyBorder="1" applyAlignment="1">
      <alignment horizontal="left" vertical="top" wrapText="1"/>
    </xf>
    <xf numFmtId="0" fontId="14" fillId="9" borderId="0" xfId="0" applyFont="1" applyFill="1" applyAlignment="1">
      <alignment horizontal="left" vertical="top" wrapText="1"/>
    </xf>
    <xf numFmtId="1" fontId="21" fillId="9" borderId="1" xfId="0" quotePrefix="1" applyNumberFormat="1" applyFont="1" applyFill="1" applyBorder="1" applyAlignment="1">
      <alignment horizontal="center" vertical="center"/>
    </xf>
    <xf numFmtId="0" fontId="14" fillId="9" borderId="0" xfId="0" applyFont="1" applyFill="1" applyAlignment="1">
      <alignment wrapText="1"/>
    </xf>
    <xf numFmtId="0" fontId="11" fillId="9" borderId="0" xfId="1" applyFont="1" applyFill="1" applyAlignment="1">
      <alignment horizontal="center"/>
    </xf>
    <xf numFmtId="0" fontId="7" fillId="9" borderId="0" xfId="0" quotePrefix="1" applyFont="1" applyFill="1" applyAlignment="1">
      <alignment horizontal="left" vertical="top" wrapText="1"/>
    </xf>
    <xf numFmtId="0" fontId="22" fillId="0" borderId="0" xfId="0" applyFont="1"/>
    <xf numFmtId="0" fontId="0" fillId="2" borderId="0" xfId="0" applyFill="1" applyAlignment="1">
      <alignment horizontal="center"/>
    </xf>
    <xf numFmtId="0" fontId="0" fillId="2" borderId="0" xfId="0" applyFill="1"/>
    <xf numFmtId="0" fontId="8" fillId="10" borderId="0" xfId="3" applyFont="1" applyFill="1"/>
    <xf numFmtId="0" fontId="8" fillId="10" borderId="0" xfId="3" applyFont="1" applyFill="1" applyAlignment="1">
      <alignment horizontal="center"/>
    </xf>
    <xf numFmtId="0" fontId="25" fillId="10" borderId="0" xfId="3" applyFont="1" applyFill="1"/>
    <xf numFmtId="0" fontId="8" fillId="6" borderId="11" xfId="0" quotePrefix="1" applyFont="1" applyFill="1" applyBorder="1" applyAlignment="1">
      <alignment horizontal="left"/>
    </xf>
    <xf numFmtId="0" fontId="10" fillId="0" borderId="12" xfId="0" applyFont="1" applyBorder="1" applyAlignment="1">
      <alignment vertical="center" wrapText="1"/>
    </xf>
    <xf numFmtId="0" fontId="10" fillId="0" borderId="12" xfId="0" applyFont="1" applyBorder="1" applyAlignment="1">
      <alignment vertical="center"/>
    </xf>
    <xf numFmtId="0" fontId="8" fillId="0" borderId="12" xfId="0" applyFont="1" applyBorder="1"/>
    <xf numFmtId="0" fontId="8" fillId="6" borderId="11" xfId="0" applyFont="1" applyFill="1" applyBorder="1" applyAlignment="1">
      <alignment horizontal="left"/>
    </xf>
    <xf numFmtId="0" fontId="12" fillId="0" borderId="12" xfId="0" applyFont="1" applyBorder="1"/>
    <xf numFmtId="1" fontId="20" fillId="7" borderId="14" xfId="1" applyNumberFormat="1" applyFont="1" applyFill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26" xfId="1" applyFont="1" applyBorder="1" applyAlignment="1">
      <alignment horizontal="left" vertical="center" wrapText="1"/>
    </xf>
    <xf numFmtId="0" fontId="30" fillId="9" borderId="0" xfId="0" applyFont="1" applyFill="1" applyAlignment="1">
      <alignment vertical="center" wrapText="1"/>
    </xf>
    <xf numFmtId="0" fontId="30" fillId="9" borderId="0" xfId="0" applyFont="1" applyFill="1" applyAlignment="1">
      <alignment vertical="center"/>
    </xf>
    <xf numFmtId="0" fontId="33" fillId="10" borderId="0" xfId="0" applyFont="1" applyFill="1"/>
    <xf numFmtId="0" fontId="14" fillId="10" borderId="0" xfId="0" applyFont="1" applyFill="1" applyAlignment="1">
      <alignment vertical="center"/>
    </xf>
    <xf numFmtId="0" fontId="27" fillId="10" borderId="0" xfId="0" applyFont="1" applyFill="1" applyAlignment="1">
      <alignment vertical="center"/>
    </xf>
    <xf numFmtId="0" fontId="35" fillId="10" borderId="0" xfId="0" applyFont="1" applyFill="1" applyAlignment="1">
      <alignment vertical="center"/>
    </xf>
    <xf numFmtId="0" fontId="19" fillId="10" borderId="0" xfId="0" applyFont="1" applyFill="1" applyAlignment="1">
      <alignment vertical="center"/>
    </xf>
    <xf numFmtId="0" fontId="14" fillId="13" borderId="0" xfId="0" applyFont="1" applyFill="1" applyAlignment="1">
      <alignment vertical="center"/>
    </xf>
    <xf numFmtId="0" fontId="13" fillId="14" borderId="28" xfId="0" applyFont="1" applyFill="1" applyBorder="1" applyAlignment="1">
      <alignment horizontal="left" vertical="center" indent="1"/>
    </xf>
    <xf numFmtId="0" fontId="20" fillId="14" borderId="29" xfId="0" applyFont="1" applyFill="1" applyBorder="1" applyAlignment="1">
      <alignment horizontal="left" vertical="center"/>
    </xf>
    <xf numFmtId="0" fontId="20" fillId="14" borderId="29" xfId="0" applyFont="1" applyFill="1" applyBorder="1" applyAlignment="1">
      <alignment vertical="center"/>
    </xf>
    <xf numFmtId="0" fontId="13" fillId="14" borderId="29" xfId="0" applyFont="1" applyFill="1" applyBorder="1" applyAlignment="1">
      <alignment vertical="center"/>
    </xf>
    <xf numFmtId="0" fontId="13" fillId="14" borderId="29" xfId="0" quotePrefix="1" applyFont="1" applyFill="1" applyBorder="1" applyAlignment="1">
      <alignment vertical="center"/>
    </xf>
    <xf numFmtId="0" fontId="13" fillId="14" borderId="29" xfId="0" applyFont="1" applyFill="1" applyBorder="1" applyAlignment="1">
      <alignment horizontal="center" vertical="center"/>
    </xf>
    <xf numFmtId="0" fontId="13" fillId="14" borderId="29" xfId="0" applyFont="1" applyFill="1" applyBorder="1" applyAlignment="1">
      <alignment horizontal="left" vertical="center"/>
    </xf>
    <xf numFmtId="0" fontId="14" fillId="14" borderId="29" xfId="0" applyFont="1" applyFill="1" applyBorder="1" applyAlignment="1">
      <alignment vertical="center"/>
    </xf>
    <xf numFmtId="0" fontId="19" fillId="10" borderId="28" xfId="0" applyFont="1" applyFill="1" applyBorder="1" applyAlignment="1">
      <alignment horizontal="left" vertical="center" indent="1"/>
    </xf>
    <xf numFmtId="0" fontId="14" fillId="10" borderId="29" xfId="0" applyFont="1" applyFill="1" applyBorder="1" applyAlignment="1">
      <alignment horizontal="left" vertical="center"/>
    </xf>
    <xf numFmtId="0" fontId="19" fillId="10" borderId="29" xfId="0" applyFont="1" applyFill="1" applyBorder="1" applyAlignment="1">
      <alignment vertical="center"/>
    </xf>
    <xf numFmtId="0" fontId="14" fillId="10" borderId="29" xfId="0" applyFont="1" applyFill="1" applyBorder="1" applyAlignment="1">
      <alignment vertical="center"/>
    </xf>
    <xf numFmtId="0" fontId="14" fillId="10" borderId="29" xfId="0" quotePrefix="1" applyFont="1" applyFill="1" applyBorder="1" applyAlignment="1">
      <alignment vertical="center"/>
    </xf>
    <xf numFmtId="0" fontId="14" fillId="10" borderId="29" xfId="0" applyFont="1" applyFill="1" applyBorder="1" applyAlignment="1">
      <alignment horizontal="center" vertical="center"/>
    </xf>
    <xf numFmtId="0" fontId="19" fillId="15" borderId="28" xfId="0" applyFont="1" applyFill="1" applyBorder="1" applyAlignment="1">
      <alignment horizontal="left" vertical="center" indent="1"/>
    </xf>
    <xf numFmtId="0" fontId="14" fillId="15" borderId="29" xfId="0" applyFont="1" applyFill="1" applyBorder="1" applyAlignment="1">
      <alignment horizontal="left" vertical="center"/>
    </xf>
    <xf numFmtId="0" fontId="19" fillId="15" borderId="29" xfId="0" applyFont="1" applyFill="1" applyBorder="1" applyAlignment="1">
      <alignment vertical="center"/>
    </xf>
    <xf numFmtId="0" fontId="14" fillId="15" borderId="29" xfId="0" applyFont="1" applyFill="1" applyBorder="1" applyAlignment="1">
      <alignment vertical="center"/>
    </xf>
    <xf numFmtId="0" fontId="14" fillId="15" borderId="29" xfId="0" quotePrefix="1" applyFont="1" applyFill="1" applyBorder="1" applyAlignment="1">
      <alignment vertical="center"/>
    </xf>
    <xf numFmtId="0" fontId="14" fillId="15" borderId="29" xfId="0" applyFont="1" applyFill="1" applyBorder="1" applyAlignment="1">
      <alignment horizontal="center" vertical="center"/>
    </xf>
    <xf numFmtId="0" fontId="5" fillId="16" borderId="28" xfId="0" applyFont="1" applyFill="1" applyBorder="1" applyAlignment="1">
      <alignment horizontal="left" vertical="center" indent="1"/>
    </xf>
    <xf numFmtId="0" fontId="5" fillId="16" borderId="29" xfId="0" applyFont="1" applyFill="1" applyBorder="1" applyAlignment="1">
      <alignment horizontal="left" vertical="center"/>
    </xf>
    <xf numFmtId="0" fontId="5" fillId="16" borderId="29" xfId="0" applyFont="1" applyFill="1" applyBorder="1" applyAlignment="1">
      <alignment vertical="center"/>
    </xf>
    <xf numFmtId="0" fontId="14" fillId="10" borderId="7" xfId="0" applyFont="1" applyFill="1" applyBorder="1"/>
    <xf numFmtId="0" fontId="40" fillId="2" borderId="0" xfId="5" applyFill="1"/>
    <xf numFmtId="0" fontId="42" fillId="2" borderId="0" xfId="5" applyFont="1" applyFill="1" applyAlignment="1">
      <alignment vertical="center"/>
    </xf>
    <xf numFmtId="0" fontId="43" fillId="19" borderId="31" xfId="0" applyFont="1" applyFill="1" applyBorder="1" applyAlignment="1">
      <alignment horizontal="center"/>
    </xf>
    <xf numFmtId="0" fontId="43" fillId="19" borderId="32" xfId="0" applyFont="1" applyFill="1" applyBorder="1" applyAlignment="1">
      <alignment horizontal="center"/>
    </xf>
    <xf numFmtId="0" fontId="44" fillId="2" borderId="0" xfId="0" applyFont="1" applyFill="1"/>
    <xf numFmtId="0" fontId="43" fillId="19" borderId="1" xfId="0" applyFont="1" applyFill="1" applyBorder="1" applyAlignment="1">
      <alignment horizontal="center"/>
    </xf>
    <xf numFmtId="0" fontId="43" fillId="19" borderId="12" xfId="0" applyFont="1" applyFill="1" applyBorder="1" applyAlignment="1">
      <alignment horizontal="center"/>
    </xf>
    <xf numFmtId="0" fontId="8" fillId="0" borderId="14" xfId="0" applyFont="1" applyBorder="1" applyAlignment="1">
      <alignment vertical="center" wrapText="1"/>
    </xf>
    <xf numFmtId="0" fontId="8" fillId="0" borderId="1" xfId="0" applyFont="1" applyBorder="1"/>
    <xf numFmtId="166" fontId="8" fillId="0" borderId="1" xfId="6" applyNumberFormat="1" applyFont="1" applyBorder="1"/>
    <xf numFmtId="0" fontId="46" fillId="2" borderId="0" xfId="0" applyFont="1" applyFill="1"/>
    <xf numFmtId="0" fontId="8" fillId="0" borderId="16" xfId="0" applyFont="1" applyBorder="1"/>
    <xf numFmtId="0" fontId="11" fillId="2" borderId="0" xfId="0" applyFont="1" applyFill="1"/>
    <xf numFmtId="0" fontId="11" fillId="2" borderId="0" xfId="0" applyFont="1" applyFill="1" applyAlignment="1">
      <alignment vertical="center"/>
    </xf>
    <xf numFmtId="0" fontId="46" fillId="2" borderId="0" xfId="0" applyFont="1" applyFill="1" applyAlignment="1">
      <alignment vertical="center"/>
    </xf>
    <xf numFmtId="0" fontId="48" fillId="19" borderId="34" xfId="7" applyFont="1" applyFill="1" applyBorder="1" applyAlignment="1">
      <alignment horizontal="center" vertical="center"/>
    </xf>
    <xf numFmtId="0" fontId="48" fillId="19" borderId="35" xfId="7" applyFont="1" applyFill="1" applyBorder="1" applyAlignment="1">
      <alignment horizontal="center" vertical="center" wrapText="1"/>
    </xf>
    <xf numFmtId="3" fontId="48" fillId="19" borderId="35" xfId="0" applyNumberFormat="1" applyFont="1" applyFill="1" applyBorder="1" applyAlignment="1">
      <alignment horizontal="center" vertical="center"/>
    </xf>
    <xf numFmtId="3" fontId="48" fillId="19" borderId="34" xfId="0" applyNumberFormat="1" applyFont="1" applyFill="1" applyBorder="1" applyAlignment="1">
      <alignment horizontal="center" vertical="center"/>
    </xf>
    <xf numFmtId="0" fontId="19" fillId="2" borderId="0" xfId="0" applyFont="1" applyFill="1" applyAlignment="1">
      <alignment wrapText="1"/>
    </xf>
    <xf numFmtId="0" fontId="14" fillId="2" borderId="0" xfId="0" applyFont="1" applyFill="1" applyAlignment="1">
      <alignment vertical="center" wrapText="1"/>
    </xf>
    <xf numFmtId="0" fontId="14" fillId="2" borderId="0" xfId="0" applyFont="1" applyFill="1" applyAlignment="1">
      <alignment wrapText="1"/>
    </xf>
    <xf numFmtId="0" fontId="14" fillId="2" borderId="0" xfId="0" applyFont="1" applyFill="1" applyAlignment="1">
      <alignment horizontal="center" vertical="center" wrapText="1"/>
    </xf>
    <xf numFmtId="3" fontId="14" fillId="2" borderId="0" xfId="0" applyNumberFormat="1" applyFont="1" applyFill="1"/>
    <xf numFmtId="0" fontId="17" fillId="10" borderId="0" xfId="0" applyFont="1" applyFill="1" applyAlignment="1">
      <alignment vertical="center"/>
    </xf>
    <xf numFmtId="0" fontId="11" fillId="9" borderId="24" xfId="1" applyFont="1" applyFill="1" applyBorder="1" applyAlignment="1">
      <alignment horizontal="center"/>
    </xf>
    <xf numFmtId="0" fontId="11" fillId="9" borderId="25" xfId="0" quotePrefix="1" applyFont="1" applyFill="1" applyBorder="1" applyAlignment="1">
      <alignment horizontal="left" vertical="top" wrapText="1"/>
    </xf>
    <xf numFmtId="0" fontId="11" fillId="9" borderId="36" xfId="1" applyFont="1" applyFill="1" applyBorder="1" applyAlignment="1">
      <alignment horizontal="center" vertical="center"/>
    </xf>
    <xf numFmtId="0" fontId="11" fillId="9" borderId="23" xfId="0" quotePrefix="1" applyFont="1" applyFill="1" applyBorder="1" applyAlignment="1">
      <alignment horizontal="left" vertical="top" wrapText="1"/>
    </xf>
    <xf numFmtId="0" fontId="11" fillId="9" borderId="36" xfId="1" applyFont="1" applyFill="1" applyBorder="1" applyAlignment="1">
      <alignment horizontal="center"/>
    </xf>
    <xf numFmtId="0" fontId="50" fillId="2" borderId="22" xfId="0" applyFont="1" applyFill="1" applyBorder="1" applyAlignment="1">
      <alignment vertical="top" wrapText="1"/>
    </xf>
    <xf numFmtId="0" fontId="11" fillId="9" borderId="21" xfId="1" applyFont="1" applyFill="1" applyBorder="1" applyAlignment="1">
      <alignment horizontal="center" vertical="top"/>
    </xf>
    <xf numFmtId="0" fontId="55" fillId="14" borderId="29" xfId="4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55" fillId="10" borderId="29" xfId="4" applyFont="1" applyFill="1" applyBorder="1" applyAlignment="1">
      <alignment vertical="center"/>
    </xf>
    <xf numFmtId="0" fontId="55" fillId="15" borderId="29" xfId="4" applyFont="1" applyFill="1" applyBorder="1" applyAlignment="1">
      <alignment vertical="center"/>
    </xf>
    <xf numFmtId="0" fontId="55" fillId="16" borderId="29" xfId="4" applyFont="1" applyFill="1" applyBorder="1" applyAlignment="1">
      <alignment vertical="center"/>
    </xf>
    <xf numFmtId="0" fontId="56" fillId="13" borderId="0" xfId="0" applyFont="1" applyFill="1" applyAlignment="1">
      <alignment vertical="center"/>
    </xf>
    <xf numFmtId="0" fontId="14" fillId="9" borderId="0" xfId="0" applyFont="1" applyFill="1" applyAlignment="1">
      <alignment vertical="center"/>
    </xf>
    <xf numFmtId="0" fontId="55" fillId="10" borderId="0" xfId="0" applyFont="1" applyFill="1" applyAlignment="1">
      <alignment vertical="center"/>
    </xf>
    <xf numFmtId="0" fontId="55" fillId="10" borderId="7" xfId="0" applyFont="1" applyFill="1" applyBorder="1" applyAlignment="1">
      <alignment vertical="center"/>
    </xf>
    <xf numFmtId="0" fontId="19" fillId="2" borderId="1" xfId="0" applyFont="1" applyFill="1" applyBorder="1" applyAlignment="1">
      <alignment horizontal="center" wrapText="1"/>
    </xf>
    <xf numFmtId="0" fontId="49" fillId="3" borderId="1" xfId="0" applyFont="1" applyFill="1" applyBorder="1" applyAlignment="1">
      <alignment horizontal="left" vertical="top" wrapText="1"/>
    </xf>
    <xf numFmtId="0" fontId="49" fillId="20" borderId="2" xfId="0" applyFont="1" applyFill="1" applyBorder="1" applyAlignment="1">
      <alignment wrapText="1"/>
    </xf>
    <xf numFmtId="0" fontId="20" fillId="7" borderId="14" xfId="0" applyFont="1" applyFill="1" applyBorder="1" applyAlignment="1">
      <alignment horizontal="center" vertical="center" wrapText="1"/>
    </xf>
    <xf numFmtId="3" fontId="14" fillId="20" borderId="2" xfId="0" applyNumberFormat="1" applyFont="1" applyFill="1" applyBorder="1"/>
    <xf numFmtId="166" fontId="14" fillId="0" borderId="1" xfId="2" applyNumberFormat="1" applyFont="1" applyBorder="1" applyAlignment="1">
      <alignment horizontal="left"/>
    </xf>
    <xf numFmtId="0" fontId="14" fillId="2" borderId="0" xfId="0" applyFont="1" applyFill="1" applyAlignment="1">
      <alignment horizontal="left"/>
    </xf>
    <xf numFmtId="166" fontId="8" fillId="21" borderId="1" xfId="6" applyNumberFormat="1" applyFont="1" applyFill="1" applyBorder="1"/>
    <xf numFmtId="166" fontId="8" fillId="21" borderId="12" xfId="6" applyNumberFormat="1" applyFont="1" applyFill="1" applyBorder="1"/>
    <xf numFmtId="166" fontId="47" fillId="21" borderId="1" xfId="6" applyNumberFormat="1" applyFont="1" applyFill="1" applyBorder="1" applyAlignment="1">
      <alignment horizontal="center" vertical="center" wrapText="1"/>
    </xf>
    <xf numFmtId="166" fontId="47" fillId="21" borderId="12" xfId="6" applyNumberFormat="1" applyFont="1" applyFill="1" applyBorder="1" applyAlignment="1">
      <alignment horizontal="center" vertical="center" wrapText="1"/>
    </xf>
    <xf numFmtId="166" fontId="46" fillId="21" borderId="16" xfId="0" applyNumberFormat="1" applyFont="1" applyFill="1" applyBorder="1"/>
    <xf numFmtId="166" fontId="46" fillId="21" borderId="17" xfId="0" applyNumberFormat="1" applyFont="1" applyFill="1" applyBorder="1"/>
    <xf numFmtId="166" fontId="11" fillId="6" borderId="1" xfId="2" applyNumberFormat="1" applyFont="1" applyFill="1" applyBorder="1" applyAlignment="1"/>
    <xf numFmtId="0" fontId="13" fillId="8" borderId="14" xfId="1" applyFont="1" applyFill="1" applyBorder="1" applyAlignment="1">
      <alignment horizontal="center" vertical="top" wrapText="1"/>
    </xf>
    <xf numFmtId="3" fontId="13" fillId="8" borderId="12" xfId="1" applyNumberFormat="1" applyFont="1" applyFill="1" applyBorder="1" applyAlignment="1">
      <alignment horizontal="center" vertical="top" wrapText="1"/>
    </xf>
    <xf numFmtId="0" fontId="13" fillId="8" borderId="12" xfId="1" applyFont="1" applyFill="1" applyBorder="1" applyAlignment="1">
      <alignment horizontal="center" vertical="top" wrapText="1"/>
    </xf>
    <xf numFmtId="1" fontId="21" fillId="9" borderId="14" xfId="0" quotePrefix="1" applyNumberFormat="1" applyFont="1" applyFill="1" applyBorder="1" applyAlignment="1">
      <alignment horizontal="center" vertical="center"/>
    </xf>
    <xf numFmtId="0" fontId="4" fillId="0" borderId="12" xfId="1" applyFont="1" applyBorder="1" applyAlignment="1">
      <alignment horizontal="left" wrapText="1"/>
    </xf>
    <xf numFmtId="3" fontId="13" fillId="8" borderId="14" xfId="1" applyNumberFormat="1" applyFont="1" applyFill="1" applyBorder="1" applyAlignment="1">
      <alignment horizontal="center" vertical="top" wrapText="1"/>
    </xf>
    <xf numFmtId="0" fontId="4" fillId="0" borderId="12" xfId="1" applyFont="1" applyBorder="1" applyAlignment="1">
      <alignment vertical="center" wrapText="1"/>
    </xf>
    <xf numFmtId="0" fontId="60" fillId="22" borderId="8" xfId="0" applyFont="1" applyFill="1" applyBorder="1" applyAlignment="1">
      <alignment vertical="center"/>
    </xf>
    <xf numFmtId="0" fontId="60" fillId="22" borderId="6" xfId="0" applyFont="1" applyFill="1" applyBorder="1" applyAlignment="1">
      <alignment vertical="center"/>
    </xf>
    <xf numFmtId="0" fontId="61" fillId="22" borderId="9" xfId="0" applyFont="1" applyFill="1" applyBorder="1" applyAlignment="1">
      <alignment horizontal="center" vertical="center"/>
    </xf>
    <xf numFmtId="0" fontId="61" fillId="22" borderId="10" xfId="0" applyFont="1" applyFill="1" applyBorder="1" applyAlignment="1">
      <alignment horizontal="center" vertical="center"/>
    </xf>
    <xf numFmtId="0" fontId="6" fillId="23" borderId="0" xfId="0" applyFont="1" applyFill="1" applyAlignment="1">
      <alignment vertical="center"/>
    </xf>
    <xf numFmtId="0" fontId="4" fillId="23" borderId="0" xfId="0" applyFont="1" applyFill="1"/>
    <xf numFmtId="0" fontId="4" fillId="23" borderId="0" xfId="0" applyFont="1" applyFill="1" applyAlignment="1">
      <alignment vertical="center"/>
    </xf>
    <xf numFmtId="0" fontId="4" fillId="23" borderId="0" xfId="0" applyFont="1" applyFill="1" applyAlignment="1">
      <alignment horizontal="center" vertical="center"/>
    </xf>
    <xf numFmtId="164" fontId="4" fillId="23" borderId="0" xfId="0" applyNumberFormat="1" applyFont="1" applyFill="1" applyAlignment="1">
      <alignment horizontal="center" vertical="center"/>
    </xf>
    <xf numFmtId="165" fontId="4" fillId="23" borderId="0" xfId="0" applyNumberFormat="1" applyFont="1" applyFill="1" applyAlignment="1">
      <alignment horizontal="center" vertical="center"/>
    </xf>
    <xf numFmtId="164" fontId="3" fillId="23" borderId="0" xfId="0" applyNumberFormat="1" applyFont="1" applyFill="1" applyAlignment="1">
      <alignment horizontal="center" vertical="center"/>
    </xf>
    <xf numFmtId="0" fontId="3" fillId="23" borderId="0" xfId="0" applyFont="1" applyFill="1" applyAlignment="1">
      <alignment horizontal="center" vertical="center"/>
    </xf>
    <xf numFmtId="0" fontId="12" fillId="23" borderId="0" xfId="0" applyFont="1" applyFill="1"/>
    <xf numFmtId="0" fontId="13" fillId="23" borderId="0" xfId="0" applyFont="1" applyFill="1"/>
    <xf numFmtId="0" fontId="13" fillId="19" borderId="30" xfId="1" applyFont="1" applyFill="1" applyBorder="1" applyAlignment="1">
      <alignment horizontal="center" vertical="top" wrapText="1"/>
    </xf>
    <xf numFmtId="0" fontId="13" fillId="19" borderId="31" xfId="1" applyFont="1" applyFill="1" applyBorder="1" applyAlignment="1">
      <alignment horizontal="left" vertical="top" wrapText="1"/>
    </xf>
    <xf numFmtId="0" fontId="13" fillId="19" borderId="32" xfId="1" applyFont="1" applyFill="1" applyBorder="1" applyAlignment="1">
      <alignment horizontal="center" vertical="top" wrapText="1"/>
    </xf>
    <xf numFmtId="0" fontId="13" fillId="19" borderId="31" xfId="1" applyFont="1" applyFill="1" applyBorder="1" applyAlignment="1">
      <alignment horizontal="center" vertical="top" wrapText="1"/>
    </xf>
    <xf numFmtId="3" fontId="13" fillId="19" borderId="31" xfId="1" applyNumberFormat="1" applyFont="1" applyFill="1" applyBorder="1" applyAlignment="1">
      <alignment horizontal="center" vertical="top" wrapText="1"/>
    </xf>
    <xf numFmtId="3" fontId="13" fillId="19" borderId="32" xfId="1" applyNumberFormat="1" applyFont="1" applyFill="1" applyBorder="1" applyAlignment="1">
      <alignment horizontal="center" vertical="top" wrapText="1"/>
    </xf>
    <xf numFmtId="3" fontId="13" fillId="19" borderId="30" xfId="1" applyNumberFormat="1" applyFont="1" applyFill="1" applyBorder="1" applyAlignment="1">
      <alignment horizontal="center" vertical="top" wrapText="1"/>
    </xf>
    <xf numFmtId="0" fontId="11" fillId="20" borderId="11" xfId="0" applyFont="1" applyFill="1" applyBorder="1" applyAlignment="1">
      <alignment horizontal="left"/>
    </xf>
    <xf numFmtId="0" fontId="11" fillId="20" borderId="4" xfId="0" applyFont="1" applyFill="1" applyBorder="1" applyAlignment="1">
      <alignment horizontal="left"/>
    </xf>
    <xf numFmtId="166" fontId="11" fillId="20" borderId="1" xfId="2" applyNumberFormat="1" applyFont="1" applyFill="1" applyBorder="1" applyAlignment="1"/>
    <xf numFmtId="43" fontId="11" fillId="20" borderId="1" xfId="2" applyFont="1" applyFill="1" applyBorder="1" applyAlignment="1">
      <alignment horizontal="left"/>
    </xf>
    <xf numFmtId="0" fontId="8" fillId="20" borderId="12" xfId="0" applyFont="1" applyFill="1" applyBorder="1" applyAlignment="1">
      <alignment horizontal="center" wrapText="1"/>
    </xf>
    <xf numFmtId="0" fontId="11" fillId="25" borderId="11" xfId="0" applyFont="1" applyFill="1" applyBorder="1" applyAlignment="1">
      <alignment horizontal="left"/>
    </xf>
    <xf numFmtId="0" fontId="11" fillId="25" borderId="4" xfId="0" applyFont="1" applyFill="1" applyBorder="1" applyAlignment="1">
      <alignment horizontal="left" wrapText="1"/>
    </xf>
    <xf numFmtId="166" fontId="11" fillId="25" borderId="4" xfId="2" applyNumberFormat="1" applyFont="1" applyFill="1" applyBorder="1" applyAlignment="1">
      <alignment horizontal="right" wrapText="1"/>
    </xf>
    <xf numFmtId="43" fontId="11" fillId="25" borderId="4" xfId="2" applyFont="1" applyFill="1" applyBorder="1" applyAlignment="1">
      <alignment horizontal="left" wrapText="1"/>
    </xf>
    <xf numFmtId="0" fontId="8" fillId="25" borderId="47" xfId="0" applyFont="1" applyFill="1" applyBorder="1" applyAlignment="1">
      <alignment horizontal="center" wrapText="1"/>
    </xf>
    <xf numFmtId="0" fontId="40" fillId="23" borderId="0" xfId="5" applyFill="1"/>
    <xf numFmtId="0" fontId="42" fillId="23" borderId="0" xfId="5" applyFont="1" applyFill="1" applyAlignment="1">
      <alignment vertical="center"/>
    </xf>
    <xf numFmtId="0" fontId="1" fillId="23" borderId="0" xfId="1" applyFill="1" applyAlignment="1">
      <alignment horizontal="left" vertical="top"/>
    </xf>
    <xf numFmtId="0" fontId="4" fillId="23" borderId="0" xfId="1" applyFont="1" applyFill="1" applyAlignment="1">
      <alignment horizontal="left" vertical="top"/>
    </xf>
    <xf numFmtId="0" fontId="58" fillId="23" borderId="0" xfId="1" applyFont="1" applyFill="1" applyAlignment="1">
      <alignment horizontal="left" vertical="top"/>
    </xf>
    <xf numFmtId="0" fontId="5" fillId="23" borderId="0" xfId="1" applyFont="1" applyFill="1" applyAlignment="1">
      <alignment horizontal="left" vertical="top"/>
    </xf>
    <xf numFmtId="0" fontId="14" fillId="23" borderId="0" xfId="0" applyFont="1" applyFill="1"/>
    <xf numFmtId="0" fontId="18" fillId="23" borderId="14" xfId="1" applyFont="1" applyFill="1" applyBorder="1" applyAlignment="1">
      <alignment horizontal="center" vertical="top" wrapText="1"/>
    </xf>
    <xf numFmtId="0" fontId="18" fillId="23" borderId="1" xfId="1" applyFont="1" applyFill="1" applyBorder="1" applyAlignment="1">
      <alignment horizontal="left" vertical="top" wrapText="1"/>
    </xf>
    <xf numFmtId="0" fontId="18" fillId="23" borderId="12" xfId="1" applyFont="1" applyFill="1" applyBorder="1" applyAlignment="1">
      <alignment horizontal="left" vertical="top" wrapText="1"/>
    </xf>
    <xf numFmtId="0" fontId="9" fillId="23" borderId="14" xfId="1" applyFont="1" applyFill="1" applyBorder="1" applyAlignment="1">
      <alignment horizontal="center" vertical="top" wrapText="1"/>
    </xf>
    <xf numFmtId="0" fontId="9" fillId="23" borderId="1" xfId="1" applyFont="1" applyFill="1" applyBorder="1" applyAlignment="1">
      <alignment horizontal="center" vertical="top" wrapText="1"/>
    </xf>
    <xf numFmtId="0" fontId="9" fillId="23" borderId="12" xfId="1" applyFont="1" applyFill="1" applyBorder="1" applyAlignment="1">
      <alignment horizontal="center" vertical="top" wrapText="1"/>
    </xf>
    <xf numFmtId="3" fontId="9" fillId="23" borderId="1" xfId="1" applyNumberFormat="1" applyFont="1" applyFill="1" applyBorder="1" applyAlignment="1">
      <alignment horizontal="center" vertical="top"/>
    </xf>
    <xf numFmtId="3" fontId="9" fillId="23" borderId="12" xfId="1" applyNumberFormat="1" applyFont="1" applyFill="1" applyBorder="1" applyAlignment="1">
      <alignment horizontal="center" vertical="top"/>
    </xf>
    <xf numFmtId="3" fontId="9" fillId="23" borderId="14" xfId="1" applyNumberFormat="1" applyFont="1" applyFill="1" applyBorder="1" applyAlignment="1">
      <alignment horizontal="center" vertical="top"/>
    </xf>
    <xf numFmtId="0" fontId="9" fillId="23" borderId="1" xfId="1" applyFont="1" applyFill="1" applyBorder="1" applyAlignment="1">
      <alignment horizontal="center" vertical="top"/>
    </xf>
    <xf numFmtId="0" fontId="16" fillId="23" borderId="14" xfId="1" applyFont="1" applyFill="1" applyBorder="1" applyAlignment="1">
      <alignment horizontal="center" vertical="top" wrapText="1"/>
    </xf>
    <xf numFmtId="0" fontId="16" fillId="23" borderId="1" xfId="1" applyFont="1" applyFill="1" applyBorder="1" applyAlignment="1">
      <alignment horizontal="center" vertical="top" wrapText="1"/>
    </xf>
    <xf numFmtId="0" fontId="16" fillId="23" borderId="12" xfId="1" applyFont="1" applyFill="1" applyBorder="1" applyAlignment="1">
      <alignment horizontal="center" vertical="top" wrapText="1"/>
    </xf>
    <xf numFmtId="0" fontId="4" fillId="23" borderId="14" xfId="1" applyFont="1" applyFill="1" applyBorder="1" applyAlignment="1">
      <alignment horizontal="center" vertical="top" wrapText="1"/>
    </xf>
    <xf numFmtId="3" fontId="4" fillId="23" borderId="1" xfId="1" applyNumberFormat="1" applyFont="1" applyFill="1" applyBorder="1" applyAlignment="1">
      <alignment horizontal="center" vertical="top"/>
    </xf>
    <xf numFmtId="3" fontId="4" fillId="23" borderId="12" xfId="1" applyNumberFormat="1" applyFont="1" applyFill="1" applyBorder="1" applyAlignment="1">
      <alignment horizontal="center" vertical="top"/>
    </xf>
    <xf numFmtId="3" fontId="4" fillId="23" borderId="14" xfId="1" applyNumberFormat="1" applyFont="1" applyFill="1" applyBorder="1" applyAlignment="1">
      <alignment horizontal="center" vertical="top"/>
    </xf>
    <xf numFmtId="0" fontId="4" fillId="23" borderId="1" xfId="1" applyFont="1" applyFill="1" applyBorder="1" applyAlignment="1">
      <alignment horizontal="center" vertical="top"/>
    </xf>
    <xf numFmtId="0" fontId="4" fillId="23" borderId="1" xfId="1" applyFont="1" applyFill="1" applyBorder="1" applyAlignment="1">
      <alignment horizontal="left" vertical="top" wrapText="1"/>
    </xf>
    <xf numFmtId="0" fontId="4" fillId="23" borderId="12" xfId="1" applyFont="1" applyFill="1" applyBorder="1" applyAlignment="1">
      <alignment horizontal="left" vertical="top" wrapText="1"/>
    </xf>
    <xf numFmtId="0" fontId="43" fillId="19" borderId="48" xfId="0" applyFont="1" applyFill="1" applyBorder="1" applyAlignment="1">
      <alignment horizontal="center"/>
    </xf>
    <xf numFmtId="0" fontId="43" fillId="19" borderId="5" xfId="0" applyFont="1" applyFill="1" applyBorder="1" applyAlignment="1">
      <alignment horizontal="center"/>
    </xf>
    <xf numFmtId="166" fontId="8" fillId="21" borderId="5" xfId="6" applyNumberFormat="1" applyFont="1" applyFill="1" applyBorder="1"/>
    <xf numFmtId="166" fontId="47" fillId="21" borderId="5" xfId="6" applyNumberFormat="1" applyFont="1" applyFill="1" applyBorder="1" applyAlignment="1">
      <alignment horizontal="center" vertical="center" wrapText="1"/>
    </xf>
    <xf numFmtId="166" fontId="46" fillId="21" borderId="49" xfId="0" applyNumberFormat="1" applyFont="1" applyFill="1" applyBorder="1"/>
    <xf numFmtId="166" fontId="8" fillId="0" borderId="12" xfId="6" applyNumberFormat="1" applyFont="1" applyBorder="1"/>
    <xf numFmtId="0" fontId="8" fillId="0" borderId="15" xfId="0" applyFont="1" applyBorder="1"/>
    <xf numFmtId="166" fontId="8" fillId="0" borderId="16" xfId="6" applyNumberFormat="1" applyFont="1" applyBorder="1"/>
    <xf numFmtId="166" fontId="8" fillId="0" borderId="17" xfId="6" applyNumberFormat="1" applyFont="1" applyBorder="1"/>
    <xf numFmtId="0" fontId="4" fillId="0" borderId="50" xfId="1" applyFont="1" applyBorder="1" applyAlignment="1">
      <alignment horizontal="left" vertical="center" wrapText="1"/>
    </xf>
    <xf numFmtId="1" fontId="4" fillId="0" borderId="4" xfId="1" applyNumberFormat="1" applyFont="1" applyBorder="1" applyAlignment="1">
      <alignment horizontal="center" vertical="center" wrapText="1"/>
    </xf>
    <xf numFmtId="0" fontId="29" fillId="16" borderId="29" xfId="4" applyFill="1" applyBorder="1" applyAlignment="1">
      <alignment horizontal="left" vertical="center"/>
    </xf>
    <xf numFmtId="0" fontId="5" fillId="16" borderId="29" xfId="0" quotePrefix="1" applyFont="1" applyFill="1" applyBorder="1" applyAlignment="1">
      <alignment horizontal="center" vertical="center"/>
    </xf>
    <xf numFmtId="0" fontId="36" fillId="10" borderId="27" xfId="0" applyFont="1" applyFill="1" applyBorder="1" applyAlignment="1">
      <alignment horizontal="left" vertical="center" wrapText="1"/>
    </xf>
    <xf numFmtId="0" fontId="19" fillId="10" borderId="27" xfId="0" applyFont="1" applyFill="1" applyBorder="1" applyAlignment="1">
      <alignment horizontal="left" vertical="center" wrapText="1"/>
    </xf>
    <xf numFmtId="0" fontId="13" fillId="14" borderId="0" xfId="0" applyFont="1" applyFill="1" applyAlignment="1">
      <alignment horizontal="center" vertical="center"/>
    </xf>
    <xf numFmtId="0" fontId="31" fillId="9" borderId="0" xfId="0" applyFont="1" applyFill="1" applyAlignment="1">
      <alignment horizontal="left" vertical="top" wrapText="1"/>
    </xf>
    <xf numFmtId="0" fontId="31" fillId="9" borderId="0" xfId="0" applyFont="1" applyFill="1" applyAlignment="1">
      <alignment horizontal="left" vertical="top"/>
    </xf>
    <xf numFmtId="0" fontId="32" fillId="8" borderId="3" xfId="0" applyFont="1" applyFill="1" applyBorder="1" applyAlignment="1">
      <alignment horizontal="center" vertical="center"/>
    </xf>
    <xf numFmtId="0" fontId="34" fillId="10" borderId="0" xfId="0" applyFont="1" applyFill="1" applyAlignment="1">
      <alignment horizontal="left" vertical="center" wrapText="1"/>
    </xf>
    <xf numFmtId="0" fontId="14" fillId="10" borderId="0" xfId="0" applyFont="1" applyFill="1" applyAlignment="1">
      <alignment horizontal="left" vertical="center" wrapText="1"/>
    </xf>
    <xf numFmtId="0" fontId="28" fillId="12" borderId="0" xfId="0" quotePrefix="1" applyFont="1" applyFill="1" applyAlignment="1">
      <alignment horizontal="center" vertical="center" wrapText="1"/>
    </xf>
    <xf numFmtId="0" fontId="23" fillId="11" borderId="0" xfId="0" applyFont="1" applyFill="1" applyAlignment="1">
      <alignment horizontal="center" vertical="center"/>
    </xf>
    <xf numFmtId="0" fontId="57" fillId="11" borderId="0" xfId="0" applyFont="1" applyFill="1" applyAlignment="1">
      <alignment horizontal="center" vertical="center"/>
    </xf>
    <xf numFmtId="0" fontId="53" fillId="8" borderId="3" xfId="0" applyFont="1" applyFill="1" applyBorder="1" applyAlignment="1">
      <alignment horizontal="center" vertical="center"/>
    </xf>
    <xf numFmtId="0" fontId="62" fillId="5" borderId="21" xfId="0" applyFont="1" applyFill="1" applyBorder="1" applyAlignment="1">
      <alignment horizontal="center" vertical="center"/>
    </xf>
    <xf numFmtId="0" fontId="62" fillId="5" borderId="7" xfId="0" applyFont="1" applyFill="1" applyBorder="1" applyAlignment="1">
      <alignment horizontal="center" vertical="center"/>
    </xf>
    <xf numFmtId="0" fontId="62" fillId="5" borderId="22" xfId="0" applyFont="1" applyFill="1" applyBorder="1" applyAlignment="1">
      <alignment horizontal="center" vertical="center"/>
    </xf>
    <xf numFmtId="0" fontId="4" fillId="23" borderId="0" xfId="0" applyFont="1" applyFill="1" applyAlignment="1">
      <alignment horizontal="center" vertical="center"/>
    </xf>
    <xf numFmtId="0" fontId="26" fillId="19" borderId="18" xfId="0" applyFont="1" applyFill="1" applyBorder="1" applyAlignment="1">
      <alignment horizontal="center" vertical="center"/>
    </xf>
    <xf numFmtId="0" fontId="26" fillId="19" borderId="19" xfId="0" applyFont="1" applyFill="1" applyBorder="1" applyAlignment="1">
      <alignment horizontal="center" vertical="center"/>
    </xf>
    <xf numFmtId="0" fontId="26" fillId="19" borderId="20" xfId="0" applyFont="1" applyFill="1" applyBorder="1" applyAlignment="1">
      <alignment horizontal="center" vertical="center"/>
    </xf>
    <xf numFmtId="0" fontId="32" fillId="24" borderId="24" xfId="0" applyFont="1" applyFill="1" applyBorder="1" applyAlignment="1">
      <alignment horizontal="center"/>
    </xf>
    <xf numFmtId="0" fontId="32" fillId="24" borderId="3" xfId="0" applyFont="1" applyFill="1" applyBorder="1" applyAlignment="1">
      <alignment horizontal="center"/>
    </xf>
    <xf numFmtId="0" fontId="32" fillId="24" borderId="25" xfId="0" applyFont="1" applyFill="1" applyBorder="1" applyAlignment="1">
      <alignment horizontal="center"/>
    </xf>
    <xf numFmtId="0" fontId="13" fillId="4" borderId="8" xfId="1" applyFont="1" applyFill="1" applyBorder="1" applyAlignment="1">
      <alignment horizontal="center" vertical="center" wrapText="1"/>
    </xf>
    <xf numFmtId="0" fontId="13" fillId="4" borderId="6" xfId="1" applyFont="1" applyFill="1" applyBorder="1" applyAlignment="1">
      <alignment horizontal="center" vertical="center" wrapText="1"/>
    </xf>
    <xf numFmtId="0" fontId="13" fillId="4" borderId="13" xfId="1" applyFont="1" applyFill="1" applyBorder="1" applyAlignment="1">
      <alignment horizontal="center" vertical="center" wrapText="1"/>
    </xf>
    <xf numFmtId="0" fontId="25" fillId="8" borderId="0" xfId="0" applyFont="1" applyFill="1" applyAlignment="1">
      <alignment horizontal="center" vertical="center" wrapText="1"/>
    </xf>
    <xf numFmtId="0" fontId="25" fillId="8" borderId="0" xfId="0" applyFont="1" applyFill="1" applyAlignment="1">
      <alignment horizontal="center" vertical="center"/>
    </xf>
    <xf numFmtId="0" fontId="59" fillId="18" borderId="21" xfId="5" applyFont="1" applyFill="1" applyBorder="1" applyAlignment="1">
      <alignment horizontal="center" vertical="center" wrapText="1"/>
    </xf>
    <xf numFmtId="0" fontId="59" fillId="18" borderId="7" xfId="5" applyFont="1" applyFill="1" applyBorder="1" applyAlignment="1">
      <alignment horizontal="center" vertical="center"/>
    </xf>
    <xf numFmtId="0" fontId="38" fillId="17" borderId="0" xfId="4" applyFont="1" applyFill="1" applyAlignment="1">
      <alignment horizontal="center" vertical="center" wrapText="1"/>
    </xf>
    <xf numFmtId="0" fontId="41" fillId="18" borderId="36" xfId="5" applyFont="1" applyFill="1" applyBorder="1" applyAlignment="1">
      <alignment horizontal="center" vertical="center"/>
    </xf>
    <xf numFmtId="0" fontId="41" fillId="18" borderId="0" xfId="5" applyFont="1" applyFill="1" applyAlignment="1">
      <alignment horizontal="center" vertical="center"/>
    </xf>
    <xf numFmtId="0" fontId="41" fillId="18" borderId="21" xfId="5" applyFont="1" applyFill="1" applyBorder="1" applyAlignment="1">
      <alignment horizontal="center" vertical="center"/>
    </xf>
    <xf numFmtId="0" fontId="41" fillId="18" borderId="7" xfId="5" applyFont="1" applyFill="1" applyBorder="1" applyAlignment="1">
      <alignment horizontal="center" vertical="center"/>
    </xf>
    <xf numFmtId="0" fontId="43" fillId="19" borderId="30" xfId="0" applyFont="1" applyFill="1" applyBorder="1" applyAlignment="1">
      <alignment horizontal="center" vertical="center" wrapText="1"/>
    </xf>
    <xf numFmtId="0" fontId="43" fillId="19" borderId="14" xfId="0" applyFont="1" applyFill="1" applyBorder="1" applyAlignment="1">
      <alignment horizontal="center" vertical="center" wrapText="1"/>
    </xf>
    <xf numFmtId="0" fontId="43" fillId="19" borderId="9" xfId="0" applyFont="1" applyFill="1" applyBorder="1" applyAlignment="1">
      <alignment horizontal="center" vertical="center" wrapText="1"/>
    </xf>
    <xf numFmtId="0" fontId="43" fillId="19" borderId="45" xfId="0" applyFont="1" applyFill="1" applyBorder="1" applyAlignment="1">
      <alignment horizontal="center" vertical="center" wrapText="1"/>
    </xf>
    <xf numFmtId="0" fontId="43" fillId="19" borderId="46" xfId="0" applyFont="1" applyFill="1" applyBorder="1" applyAlignment="1">
      <alignment horizontal="center" vertical="center" wrapText="1"/>
    </xf>
    <xf numFmtId="0" fontId="38" fillId="8" borderId="0" xfId="4" applyFont="1" applyFill="1" applyAlignment="1">
      <alignment horizontal="center" vertical="center" wrapText="1"/>
    </xf>
    <xf numFmtId="0" fontId="38" fillId="8" borderId="0" xfId="4" applyFont="1" applyFill="1" applyAlignment="1">
      <alignment horizontal="center" vertical="center"/>
    </xf>
    <xf numFmtId="0" fontId="48" fillId="19" borderId="37" xfId="7" applyFont="1" applyFill="1" applyBorder="1" applyAlignment="1">
      <alignment horizontal="center" vertical="center" wrapText="1"/>
    </xf>
    <xf numFmtId="0" fontId="48" fillId="19" borderId="43" xfId="7" applyFont="1" applyFill="1" applyBorder="1" applyAlignment="1">
      <alignment horizontal="center" vertical="center"/>
    </xf>
    <xf numFmtId="0" fontId="48" fillId="19" borderId="38" xfId="7" applyFont="1" applyFill="1" applyBorder="1" applyAlignment="1">
      <alignment horizontal="center" vertical="center"/>
    </xf>
    <xf numFmtId="0" fontId="48" fillId="19" borderId="39" xfId="7" applyFont="1" applyFill="1" applyBorder="1" applyAlignment="1">
      <alignment horizontal="center" vertical="center"/>
    </xf>
    <xf numFmtId="0" fontId="48" fillId="19" borderId="40" xfId="7" applyFont="1" applyFill="1" applyBorder="1" applyAlignment="1">
      <alignment horizontal="center" vertical="center" wrapText="1"/>
    </xf>
    <xf numFmtId="0" fontId="48" fillId="19" borderId="33" xfId="7" applyFont="1" applyFill="1" applyBorder="1" applyAlignment="1">
      <alignment horizontal="center" vertical="center" wrapText="1"/>
    </xf>
    <xf numFmtId="0" fontId="48" fillId="19" borderId="39" xfId="0" applyFont="1" applyFill="1" applyBorder="1" applyAlignment="1">
      <alignment horizontal="center" vertical="center"/>
    </xf>
    <xf numFmtId="0" fontId="48" fillId="19" borderId="41" xfId="0" applyFont="1" applyFill="1" applyBorder="1" applyAlignment="1">
      <alignment horizontal="center" vertical="center"/>
    </xf>
    <xf numFmtId="0" fontId="48" fillId="19" borderId="42" xfId="0" applyFont="1" applyFill="1" applyBorder="1" applyAlignment="1">
      <alignment horizontal="left" vertical="center"/>
    </xf>
    <xf numFmtId="0" fontId="48" fillId="19" borderId="44" xfId="0" applyFont="1" applyFill="1" applyBorder="1" applyAlignment="1">
      <alignment horizontal="left" vertical="center"/>
    </xf>
    <xf numFmtId="0" fontId="48" fillId="8" borderId="39" xfId="0" applyFont="1" applyFill="1" applyBorder="1" applyAlignment="1">
      <alignment horizontal="center" vertical="center"/>
    </xf>
    <xf numFmtId="0" fontId="48" fillId="8" borderId="41" xfId="0" applyFont="1" applyFill="1" applyBorder="1" applyAlignment="1">
      <alignment horizontal="center" vertical="center"/>
    </xf>
    <xf numFmtId="0" fontId="48" fillId="19" borderId="39" xfId="0" applyFont="1" applyFill="1" applyBorder="1" applyAlignment="1">
      <alignment horizontal="center" vertical="center" wrapText="1"/>
    </xf>
    <xf numFmtId="0" fontId="48" fillId="19" borderId="41" xfId="0" applyFont="1" applyFill="1" applyBorder="1" applyAlignment="1">
      <alignment horizontal="center" vertical="center" wrapText="1"/>
    </xf>
    <xf numFmtId="0" fontId="48" fillId="8" borderId="39" xfId="0" applyFont="1" applyFill="1" applyBorder="1" applyAlignment="1">
      <alignment horizontal="center" vertical="center" wrapText="1"/>
    </xf>
    <xf numFmtId="0" fontId="48" fillId="8" borderId="41" xfId="0" applyFont="1" applyFill="1" applyBorder="1" applyAlignment="1">
      <alignment horizontal="center" vertical="center" wrapText="1"/>
    </xf>
    <xf numFmtId="0" fontId="14" fillId="10" borderId="29" xfId="0" quotePrefix="1" applyFont="1" applyFill="1" applyBorder="1" applyAlignment="1">
      <alignment horizontal="left" vertical="center"/>
    </xf>
  </cellXfs>
  <cellStyles count="8">
    <cellStyle name="Comma" xfId="2" builtinId="3"/>
    <cellStyle name="Comma 3" xfId="6" xr:uid="{CD380570-A066-4725-91A4-8DCE9F2C8D7E}"/>
    <cellStyle name="Hyperlink" xfId="4" builtinId="8"/>
    <cellStyle name="Normal" xfId="0" builtinId="0"/>
    <cellStyle name="Normal 2" xfId="1" xr:uid="{00000000-0005-0000-0000-000001000000}"/>
    <cellStyle name="Normal 2 2 2 2" xfId="7" xr:uid="{5749BE51-5B86-42D6-876A-A8492CA800E4}"/>
    <cellStyle name="Normal 2 3" xfId="5" xr:uid="{65960EBC-0B91-4158-9FB4-B643587A8995}"/>
    <cellStyle name="常规_Unitex Global Rates(FCL)-090626-TCF" xfId="3" xr:uid="{2B083FEA-DFD2-4D57-B7EB-8BE7951A01EB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99"/>
      <color rgb="FF00FF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pixabay.com/illustrations/logistics-truck-freight-train-877567/" TargetMode="External"/><Relationship Id="rId1" Type="http://schemas.openxmlformats.org/officeDocument/2006/relationships/image" Target="../media/image1.jpeg"/><Relationship Id="rId5" Type="http://schemas.openxmlformats.org/officeDocument/2006/relationships/image" Target="../media/image4.jpeg"/><Relationship Id="rId4" Type="http://schemas.openxmlformats.org/officeDocument/2006/relationships/image" Target="../media/image3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HOME!A1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25</xdr:row>
      <xdr:rowOff>19050</xdr:rowOff>
    </xdr:from>
    <xdr:to>
      <xdr:col>9</xdr:col>
      <xdr:colOff>85724</xdr:colOff>
      <xdr:row>34</xdr:row>
      <xdr:rowOff>152561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3C423A-3F15-46DA-8D9B-72708026A4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2"/>
            </a:ext>
          </a:extLst>
        </a:blip>
        <a:stretch>
          <a:fillRect/>
        </a:stretch>
      </xdr:blipFill>
      <xdr:spPr>
        <a:xfrm>
          <a:off x="504825" y="6172200"/>
          <a:ext cx="2266949" cy="1590836"/>
        </a:xfrm>
        <a:prstGeom prst="rect">
          <a:avLst/>
        </a:prstGeom>
      </xdr:spPr>
    </xdr:pic>
    <xdr:clientData/>
  </xdr:twoCellAnchor>
  <xdr:twoCellAnchor>
    <xdr:from>
      <xdr:col>7</xdr:col>
      <xdr:colOff>82036</xdr:colOff>
      <xdr:row>0</xdr:row>
      <xdr:rowOff>0</xdr:rowOff>
    </xdr:from>
    <xdr:to>
      <xdr:col>19</xdr:col>
      <xdr:colOff>0</xdr:colOff>
      <xdr:row>0</xdr:row>
      <xdr:rowOff>781050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8A1F17C-C98A-4265-8904-4FD98C7C16D9}"/>
            </a:ext>
          </a:extLst>
        </xdr:cNvPr>
        <xdr:cNvSpPr txBox="1"/>
      </xdr:nvSpPr>
      <xdr:spPr>
        <a:xfrm>
          <a:off x="2329936" y="0"/>
          <a:ext cx="4147063" cy="781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700">
              <a:solidFill>
                <a:schemeClr val="bg1">
                  <a:lumMod val="75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HCM OFFICE: </a:t>
          </a:r>
          <a:r>
            <a:rPr lang="en-GB" sz="700">
              <a:solidFill>
                <a:schemeClr val="bg1">
                  <a:lumMod val="7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SABAY Building, 11A Hong Ha, Ward 2, Tan Binh Dist, </a:t>
          </a:r>
        </a:p>
        <a:p>
          <a:r>
            <a:rPr lang="en-GB" sz="700">
              <a:solidFill>
                <a:schemeClr val="bg1">
                  <a:lumMod val="7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Hochiminh City, Vietnam</a:t>
          </a:r>
        </a:p>
        <a:p>
          <a:r>
            <a:rPr lang="en-GB" sz="700">
              <a:solidFill>
                <a:schemeClr val="bg1">
                  <a:lumMod val="7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HAN OFFICE:169 Nguyen Vu Ngoc,  Trung Hoa, Cau Giay, Ha Noi</a:t>
          </a:r>
        </a:p>
        <a:p>
          <a:pPr marL="0" indent="0"/>
          <a:r>
            <a:rPr lang="en-US" sz="700">
              <a:solidFill>
                <a:schemeClr val="bg1">
                  <a:lumMod val="75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HPH OFFICE</a:t>
          </a:r>
          <a:r>
            <a:rPr lang="en-US" sz="700">
              <a:solidFill>
                <a:schemeClr val="bg1">
                  <a:lumMod val="7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: Room No.16 - 6th Floor - Thanh Dat Building. No.3 </a:t>
          </a:r>
        </a:p>
        <a:p>
          <a:pPr marL="0" indent="0"/>
          <a:r>
            <a:rPr lang="en-US" sz="700">
              <a:solidFill>
                <a:schemeClr val="bg1">
                  <a:lumMod val="7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Le Thanh Tong Str., Ngo Quyen Dist, Hai Phong City, Viet Nam.</a:t>
          </a:r>
        </a:p>
        <a:p>
          <a:r>
            <a:rPr lang="en-GB" sz="700">
              <a:solidFill>
                <a:schemeClr val="bg1">
                  <a:lumMod val="75000"/>
                </a:schemeClr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Direct line:</a:t>
          </a:r>
          <a:r>
            <a:rPr lang="en-GB" sz="700">
              <a:solidFill>
                <a:schemeClr val="bg1">
                  <a:lumMod val="7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+84.28.3535.99.19 +84.28.2200.2505</a:t>
          </a:r>
          <a:r>
            <a:rPr lang="en-GB" sz="700" baseline="0">
              <a:solidFill>
                <a:schemeClr val="bg1">
                  <a:lumMod val="7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</a:t>
          </a:r>
          <a:r>
            <a:rPr lang="en-GB" sz="700">
              <a:solidFill>
                <a:schemeClr val="bg1">
                  <a:lumMod val="7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Mail:</a:t>
          </a:r>
          <a:r>
            <a:rPr lang="en-GB" sz="700" baseline="0">
              <a:solidFill>
                <a:schemeClr val="bg1">
                  <a:lumMod val="7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cs@perfectlink.vn </a:t>
          </a:r>
          <a:endParaRPr lang="en-US" sz="700">
            <a:solidFill>
              <a:schemeClr val="bg1">
                <a:lumMod val="75000"/>
              </a:schemeClr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endParaRPr lang="en-US" sz="1100">
            <a:solidFill>
              <a:schemeClr val="bg1">
                <a:lumMod val="65000"/>
              </a:schemeClr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endParaRPr lang="en-US" sz="1100"/>
        </a:p>
      </xdr:txBody>
    </xdr:sp>
    <xdr:clientData/>
  </xdr:twoCellAnchor>
  <xdr:twoCellAnchor>
    <xdr:from>
      <xdr:col>0</xdr:col>
      <xdr:colOff>76200</xdr:colOff>
      <xdr:row>0</xdr:row>
      <xdr:rowOff>38100</xdr:rowOff>
    </xdr:from>
    <xdr:to>
      <xdr:col>5</xdr:col>
      <xdr:colOff>476249</xdr:colOff>
      <xdr:row>0</xdr:row>
      <xdr:rowOff>615918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A7E78F4-4F6D-4254-BCEC-99B9671CA3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50" t="1" r="5726" b="36338"/>
        <a:stretch/>
      </xdr:blipFill>
      <xdr:spPr>
        <a:xfrm>
          <a:off x="76200" y="38100"/>
          <a:ext cx="1971674" cy="577818"/>
        </a:xfrm>
        <a:prstGeom prst="rect">
          <a:avLst/>
        </a:prstGeom>
      </xdr:spPr>
    </xdr:pic>
    <xdr:clientData/>
  </xdr:twoCellAnchor>
  <xdr:twoCellAnchor editAs="oneCell">
    <xdr:from>
      <xdr:col>14</xdr:col>
      <xdr:colOff>9526</xdr:colOff>
      <xdr:row>26</xdr:row>
      <xdr:rowOff>81583</xdr:rowOff>
    </xdr:from>
    <xdr:to>
      <xdr:col>17</xdr:col>
      <xdr:colOff>504825</xdr:colOff>
      <xdr:row>34</xdr:row>
      <xdr:rowOff>151155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E3043BC-AEC2-46B1-927B-EB2F7C643D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05351" y="6396658"/>
          <a:ext cx="1304924" cy="1364972"/>
        </a:xfrm>
        <a:prstGeom prst="rect">
          <a:avLst/>
        </a:prstGeom>
      </xdr:spPr>
    </xdr:pic>
    <xdr:clientData/>
  </xdr:twoCellAnchor>
  <xdr:twoCellAnchor>
    <xdr:from>
      <xdr:col>15</xdr:col>
      <xdr:colOff>60049</xdr:colOff>
      <xdr:row>24</xdr:row>
      <xdr:rowOff>98563</xdr:rowOff>
    </xdr:from>
    <xdr:to>
      <xdr:col>17</xdr:col>
      <xdr:colOff>402535</xdr:colOff>
      <xdr:row>26</xdr:row>
      <xdr:rowOff>32302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285ABC9A-2FEC-4116-9F84-F03404C6FCA2}"/>
            </a:ext>
          </a:extLst>
        </xdr:cNvPr>
        <xdr:cNvSpPr txBox="1"/>
      </xdr:nvSpPr>
      <xdr:spPr>
        <a:xfrm>
          <a:off x="4784449" y="6089788"/>
          <a:ext cx="1123536" cy="257589"/>
        </a:xfrm>
        <a:prstGeom prst="rect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glow" dir="t">
            <a:rot lat="0" lon="0" rev="14100000"/>
          </a:lightRig>
        </a:scene3d>
        <a:sp3d prstMaterial="softEdge">
          <a:bevelT w="127000" prst="artDeco"/>
        </a:sp3d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00" b="1">
              <a:latin typeface="Times New Roman" panose="02020603050405020304" pitchFamily="18" charset="0"/>
              <a:cs typeface="Times New Roman" panose="02020603050405020304" pitchFamily="18" charset="0"/>
            </a:rPr>
            <a:t>WECHAT</a:t>
          </a:r>
        </a:p>
      </xdr:txBody>
    </xdr:sp>
    <xdr:clientData/>
  </xdr:twoCellAnchor>
  <xdr:twoCellAnchor>
    <xdr:from>
      <xdr:col>9</xdr:col>
      <xdr:colOff>533400</xdr:colOff>
      <xdr:row>24</xdr:row>
      <xdr:rowOff>82412</xdr:rowOff>
    </xdr:from>
    <xdr:to>
      <xdr:col>13</xdr:col>
      <xdr:colOff>458029</xdr:colOff>
      <xdr:row>26</xdr:row>
      <xdr:rowOff>16151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DB58F067-A29A-412D-A0DE-0E6B7D21EE36}"/>
            </a:ext>
          </a:extLst>
        </xdr:cNvPr>
        <xdr:cNvSpPr txBox="1"/>
      </xdr:nvSpPr>
      <xdr:spPr>
        <a:xfrm>
          <a:off x="3219450" y="6073637"/>
          <a:ext cx="1172404" cy="257589"/>
        </a:xfrm>
        <a:prstGeom prst="rect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glow" dir="t">
            <a:rot lat="0" lon="0" rev="14100000"/>
          </a:lightRig>
        </a:scene3d>
        <a:sp3d prstMaterial="softEdge">
          <a:bevelT w="127000" prst="artDeco"/>
        </a:sp3d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00" b="1">
              <a:latin typeface="Times New Roman" panose="02020603050405020304" pitchFamily="18" charset="0"/>
              <a:cs typeface="Times New Roman" panose="02020603050405020304" pitchFamily="18" charset="0"/>
            </a:rPr>
            <a:t>ZALO</a:t>
          </a:r>
        </a:p>
      </xdr:txBody>
    </xdr:sp>
    <xdr:clientData/>
  </xdr:twoCellAnchor>
  <xdr:twoCellAnchor editAs="oneCell">
    <xdr:from>
      <xdr:col>9</xdr:col>
      <xdr:colOff>352425</xdr:colOff>
      <xdr:row>26</xdr:row>
      <xdr:rowOff>103532</xdr:rowOff>
    </xdr:from>
    <xdr:to>
      <xdr:col>13</xdr:col>
      <xdr:colOff>647700</xdr:colOff>
      <xdr:row>34</xdr:row>
      <xdr:rowOff>116785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16D9D46A-03D3-45BA-9D5D-CC05760FD4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8475" y="6028082"/>
          <a:ext cx="1276350" cy="1308653"/>
        </a:xfrm>
        <a:prstGeom prst="rect">
          <a:avLst/>
        </a:prstGeom>
      </xdr:spPr>
    </xdr:pic>
    <xdr:clientData/>
  </xdr:twoCellAnchor>
  <xdr:oneCellAnchor>
    <xdr:from>
      <xdr:col>1</xdr:col>
      <xdr:colOff>457201</xdr:colOff>
      <xdr:row>31</xdr:row>
      <xdr:rowOff>100170</xdr:rowOff>
    </xdr:from>
    <xdr:ext cx="4838700" cy="233205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51F1BE34-A29E-46B2-9731-0A958B133F0C}"/>
            </a:ext>
          </a:extLst>
        </xdr:cNvPr>
        <xdr:cNvSpPr txBox="1"/>
      </xdr:nvSpPr>
      <xdr:spPr>
        <a:xfrm>
          <a:off x="638176" y="10225245"/>
          <a:ext cx="483870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900"/>
        </a:p>
      </xdr:txBody>
    </xdr:sp>
    <xdr:clientData/>
  </xdr:oneCellAnchor>
  <xdr:oneCellAnchor>
    <xdr:from>
      <xdr:col>1</xdr:col>
      <xdr:colOff>457201</xdr:colOff>
      <xdr:row>33</xdr:row>
      <xdr:rowOff>100170</xdr:rowOff>
    </xdr:from>
    <xdr:ext cx="4838700" cy="233205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852D6CB4-6D67-40DF-AB65-C6BB867CE2AD}"/>
            </a:ext>
          </a:extLst>
        </xdr:cNvPr>
        <xdr:cNvSpPr txBox="1"/>
      </xdr:nvSpPr>
      <xdr:spPr>
        <a:xfrm>
          <a:off x="638176" y="10882470"/>
          <a:ext cx="483870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9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21838</xdr:colOff>
      <xdr:row>0</xdr:row>
      <xdr:rowOff>35270</xdr:rowOff>
    </xdr:from>
    <xdr:to>
      <xdr:col>9</xdr:col>
      <xdr:colOff>933450</xdr:colOff>
      <xdr:row>0</xdr:row>
      <xdr:rowOff>762000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CD184F5-D63B-4A8A-9587-D5D4CC4247BB}"/>
            </a:ext>
          </a:extLst>
        </xdr:cNvPr>
        <xdr:cNvSpPr txBox="1"/>
      </xdr:nvSpPr>
      <xdr:spPr>
        <a:xfrm>
          <a:off x="2955538" y="35270"/>
          <a:ext cx="3245237" cy="7267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700">
              <a:solidFill>
                <a:schemeClr val="bg1">
                  <a:lumMod val="65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HCM OFFICE: </a:t>
          </a:r>
          <a:r>
            <a:rPr lang="en-GB" sz="700">
              <a:solidFill>
                <a:schemeClr val="bg1">
                  <a:lumMod val="6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SABAY Building, 11A Hong Ha, Ward 2, Tan Binh Dist, </a:t>
          </a:r>
        </a:p>
        <a:p>
          <a:pPr algn="l"/>
          <a:r>
            <a:rPr lang="en-GB" sz="700">
              <a:solidFill>
                <a:schemeClr val="bg1">
                  <a:lumMod val="6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Hochiminh City, Vietnam</a:t>
          </a:r>
        </a:p>
        <a:p>
          <a:pPr algn="l"/>
          <a:r>
            <a:rPr lang="en-GB" sz="700">
              <a:solidFill>
                <a:schemeClr val="bg1">
                  <a:lumMod val="6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HAN OFFICE:169 Nguyen Vu Ngoc,  Trung Hoa, Cau Giay, Ha Noi</a:t>
          </a:r>
        </a:p>
        <a:p>
          <a:pPr marL="0" indent="0" algn="l"/>
          <a:r>
            <a:rPr lang="en-US" sz="700">
              <a:solidFill>
                <a:schemeClr val="bg1">
                  <a:lumMod val="65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HPH OFFICE</a:t>
          </a:r>
          <a:r>
            <a:rPr lang="en-US" sz="700">
              <a:solidFill>
                <a:schemeClr val="bg1">
                  <a:lumMod val="6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: Room No.16 - 6th Floor - Thanh Dat Building. No.3 </a:t>
          </a:r>
        </a:p>
        <a:p>
          <a:pPr marL="0" indent="0" algn="l"/>
          <a:r>
            <a:rPr lang="en-US" sz="700">
              <a:solidFill>
                <a:schemeClr val="bg1">
                  <a:lumMod val="6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Le Thanh Tong Str., Ngo Quyen Dist, Hai Phong City, Viet Nam.</a:t>
          </a:r>
        </a:p>
        <a:p>
          <a:pPr algn="l"/>
          <a:r>
            <a:rPr lang="en-GB" sz="700">
              <a:solidFill>
                <a:schemeClr val="bg1">
                  <a:lumMod val="65000"/>
                </a:schemeClr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Direct line:</a:t>
          </a:r>
          <a:r>
            <a:rPr lang="en-GB" sz="700">
              <a:solidFill>
                <a:schemeClr val="bg1">
                  <a:lumMod val="6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+84.28.3535.99.19 +84.28.2200.2505</a:t>
          </a:r>
          <a:r>
            <a:rPr lang="en-GB" sz="700" baseline="0">
              <a:solidFill>
                <a:schemeClr val="bg1">
                  <a:lumMod val="6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</a:t>
          </a:r>
          <a:r>
            <a:rPr lang="en-GB" sz="700">
              <a:solidFill>
                <a:schemeClr val="bg1">
                  <a:lumMod val="6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Mail:</a:t>
          </a:r>
          <a:r>
            <a:rPr lang="en-GB" sz="700" baseline="0">
              <a:solidFill>
                <a:schemeClr val="bg1">
                  <a:lumMod val="6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cs@perfectlink.vn </a:t>
          </a:r>
          <a:endParaRPr lang="en-US" sz="700">
            <a:solidFill>
              <a:schemeClr val="bg1">
                <a:lumMod val="65000"/>
              </a:schemeClr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endParaRPr lang="en-US" sz="1100">
            <a:solidFill>
              <a:schemeClr val="bg1">
                <a:lumMod val="65000"/>
              </a:schemeClr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l"/>
          <a:endParaRPr lang="en-US" sz="1100"/>
        </a:p>
      </xdr:txBody>
    </xdr:sp>
    <xdr:clientData/>
  </xdr:twoCellAnchor>
  <xdr:twoCellAnchor>
    <xdr:from>
      <xdr:col>0</xdr:col>
      <xdr:colOff>171450</xdr:colOff>
      <xdr:row>0</xdr:row>
      <xdr:rowOff>114301</xdr:rowOff>
    </xdr:from>
    <xdr:to>
      <xdr:col>1</xdr:col>
      <xdr:colOff>1400175</xdr:colOff>
      <xdr:row>0</xdr:row>
      <xdr:rowOff>685800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0071CAD-F893-4D4A-84C6-70637F9E47D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50" t="1" r="5726" b="36338"/>
        <a:stretch/>
      </xdr:blipFill>
      <xdr:spPr>
        <a:xfrm>
          <a:off x="171450" y="114301"/>
          <a:ext cx="1685925" cy="571499"/>
        </a:xfrm>
        <a:prstGeom prst="rect">
          <a:avLst/>
        </a:prstGeom>
      </xdr:spPr>
    </xdr:pic>
    <xdr:clientData/>
  </xdr:twoCellAnchor>
  <xdr:twoCellAnchor>
    <xdr:from>
      <xdr:col>1</xdr:col>
      <xdr:colOff>2447925</xdr:colOff>
      <xdr:row>0</xdr:row>
      <xdr:rowOff>95250</xdr:rowOff>
    </xdr:from>
    <xdr:to>
      <xdr:col>1</xdr:col>
      <xdr:colOff>5693162</xdr:colOff>
      <xdr:row>0</xdr:row>
      <xdr:rowOff>821980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748383-9606-4074-A165-05F10BE81EE0}"/>
            </a:ext>
          </a:extLst>
        </xdr:cNvPr>
        <xdr:cNvSpPr txBox="1"/>
      </xdr:nvSpPr>
      <xdr:spPr>
        <a:xfrm>
          <a:off x="3057525" y="95250"/>
          <a:ext cx="3245237" cy="7267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700">
              <a:solidFill>
                <a:schemeClr val="bg1">
                  <a:lumMod val="65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HCM OFFICE: </a:t>
          </a:r>
          <a:r>
            <a:rPr lang="en-GB" sz="700">
              <a:solidFill>
                <a:schemeClr val="bg1">
                  <a:lumMod val="6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SABAY Building, 11A Hong Ha, Ward 2, Tan Binh Dist, </a:t>
          </a:r>
        </a:p>
        <a:p>
          <a:pPr algn="l"/>
          <a:r>
            <a:rPr lang="en-GB" sz="700">
              <a:solidFill>
                <a:schemeClr val="bg1">
                  <a:lumMod val="6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Hochiminh City, Vietnam</a:t>
          </a:r>
        </a:p>
        <a:p>
          <a:pPr algn="l"/>
          <a:r>
            <a:rPr lang="en-GB" sz="700">
              <a:solidFill>
                <a:schemeClr val="bg1">
                  <a:lumMod val="6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HAN OFFICE:169 Nguyen Vu Ngoc,  Trung Hoa, Cau Giay, Ha Noi</a:t>
          </a:r>
        </a:p>
        <a:p>
          <a:pPr marL="0" indent="0" algn="l"/>
          <a:r>
            <a:rPr lang="en-US" sz="700">
              <a:solidFill>
                <a:schemeClr val="bg1">
                  <a:lumMod val="65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HPH OFFICE</a:t>
          </a:r>
          <a:r>
            <a:rPr lang="en-US" sz="700">
              <a:solidFill>
                <a:schemeClr val="bg1">
                  <a:lumMod val="6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: Room No.16 - 6th Floor - Thanh Dat Building. No.3 </a:t>
          </a:r>
        </a:p>
        <a:p>
          <a:pPr marL="0" indent="0" algn="l"/>
          <a:r>
            <a:rPr lang="en-US" sz="700">
              <a:solidFill>
                <a:schemeClr val="bg1">
                  <a:lumMod val="6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Le Thanh Tong Str., Ngo Quyen Dist, Hai Phong City, Viet Nam.</a:t>
          </a:r>
        </a:p>
        <a:p>
          <a:pPr algn="l"/>
          <a:r>
            <a:rPr lang="en-GB" sz="700">
              <a:solidFill>
                <a:schemeClr val="bg1">
                  <a:lumMod val="65000"/>
                </a:schemeClr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Direct line:</a:t>
          </a:r>
          <a:r>
            <a:rPr lang="en-GB" sz="700">
              <a:solidFill>
                <a:schemeClr val="bg1">
                  <a:lumMod val="6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+84.28.3535.99.19 +84.28.2200.2505</a:t>
          </a:r>
          <a:r>
            <a:rPr lang="en-GB" sz="700" baseline="0">
              <a:solidFill>
                <a:schemeClr val="bg1">
                  <a:lumMod val="6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</a:t>
          </a:r>
          <a:r>
            <a:rPr lang="en-GB" sz="700">
              <a:solidFill>
                <a:schemeClr val="bg1">
                  <a:lumMod val="6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Mail:</a:t>
          </a:r>
          <a:r>
            <a:rPr lang="en-GB" sz="700" baseline="0">
              <a:solidFill>
                <a:schemeClr val="bg1">
                  <a:lumMod val="6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cs@perfectlink.vn </a:t>
          </a:r>
          <a:endParaRPr lang="en-US" sz="700">
            <a:solidFill>
              <a:schemeClr val="bg1">
                <a:lumMod val="65000"/>
              </a:schemeClr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endParaRPr lang="en-US" sz="1100">
            <a:solidFill>
              <a:schemeClr val="bg1">
                <a:lumMod val="65000"/>
              </a:schemeClr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l"/>
          <a:endParaRPr lang="en-US" sz="1100"/>
        </a:p>
      </xdr:txBody>
    </xdr:sp>
    <xdr:clientData/>
  </xdr:twoCellAnchor>
  <xdr:twoCellAnchor>
    <xdr:from>
      <xdr:col>1</xdr:col>
      <xdr:colOff>5667375</xdr:colOff>
      <xdr:row>0</xdr:row>
      <xdr:rowOff>0</xdr:rowOff>
    </xdr:from>
    <xdr:to>
      <xdr:col>2</xdr:col>
      <xdr:colOff>0</xdr:colOff>
      <xdr:row>1</xdr:row>
      <xdr:rowOff>39222</xdr:rowOff>
    </xdr:to>
    <xdr:sp macro="" textlink="">
      <xdr:nvSpPr>
        <xdr:cNvPr id="5" name="Explosion: 14 Points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1BBC6D5-C875-481D-860A-AC9476DD55D4}"/>
            </a:ext>
          </a:extLst>
        </xdr:cNvPr>
        <xdr:cNvSpPr/>
      </xdr:nvSpPr>
      <xdr:spPr>
        <a:xfrm>
          <a:off x="6276975" y="0"/>
          <a:ext cx="2152650" cy="896472"/>
        </a:xfrm>
        <a:prstGeom prst="irregularSeal2">
          <a:avLst/>
        </a:prstGeom>
        <a:solidFill>
          <a:srgbClr val="000066"/>
        </a:solidFill>
        <a:ln w="12700">
          <a:solidFill>
            <a:schemeClr val="bg1"/>
          </a:solidFill>
        </a:ln>
        <a:effectLst>
          <a:outerShdw blurRad="50800" dist="38100" dir="16200000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900" b="1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BACK</a:t>
          </a:r>
          <a:r>
            <a:rPr lang="en-US" sz="900" b="1" baseline="0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HOME</a:t>
          </a:r>
          <a:endParaRPr lang="en-US" sz="900" b="1">
            <a:solidFill>
              <a:schemeClr val="bg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0</xdr:row>
      <xdr:rowOff>0</xdr:rowOff>
    </xdr:from>
    <xdr:to>
      <xdr:col>1</xdr:col>
      <xdr:colOff>466726</xdr:colOff>
      <xdr:row>1</xdr:row>
      <xdr:rowOff>171450</xdr:rowOff>
    </xdr:to>
    <xdr:sp macro="" textlink="">
      <xdr:nvSpPr>
        <xdr:cNvPr id="2" name="Explosion: 14 Point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D6E8FF9-04FF-45A4-85CB-219FC182A846}"/>
            </a:ext>
          </a:extLst>
        </xdr:cNvPr>
        <xdr:cNvSpPr/>
      </xdr:nvSpPr>
      <xdr:spPr>
        <a:xfrm>
          <a:off x="66676" y="0"/>
          <a:ext cx="1752600" cy="866775"/>
        </a:xfrm>
        <a:prstGeom prst="irregularSeal2">
          <a:avLst/>
        </a:prstGeom>
        <a:solidFill>
          <a:srgbClr val="000066"/>
        </a:solidFill>
        <a:ln w="12700">
          <a:solidFill>
            <a:schemeClr val="bg1"/>
          </a:solidFill>
        </a:ln>
        <a:effectLst>
          <a:outerShdw blurRad="50800" dist="38100" dir="16200000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900" b="1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BACK</a:t>
          </a:r>
          <a:r>
            <a:rPr lang="en-US" sz="900" b="1" baseline="0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HOME</a:t>
          </a:r>
          <a:endParaRPr lang="en-US" sz="900" b="1">
            <a:solidFill>
              <a:schemeClr val="bg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</xdr:col>
      <xdr:colOff>1238250</xdr:colOff>
      <xdr:row>3</xdr:row>
      <xdr:rowOff>1</xdr:rowOff>
    </xdr:to>
    <xdr:sp macro="" textlink="">
      <xdr:nvSpPr>
        <xdr:cNvPr id="2" name="Explosion: 14 Point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D2DD705-AAD3-4C98-B40C-B4468BBB9DB4}"/>
            </a:ext>
          </a:extLst>
        </xdr:cNvPr>
        <xdr:cNvSpPr/>
      </xdr:nvSpPr>
      <xdr:spPr>
        <a:xfrm>
          <a:off x="28575" y="0"/>
          <a:ext cx="1485900" cy="895351"/>
        </a:xfrm>
        <a:prstGeom prst="irregularSeal2">
          <a:avLst/>
        </a:prstGeom>
        <a:solidFill>
          <a:srgbClr val="000066"/>
        </a:solidFill>
        <a:ln w="12700">
          <a:solidFill>
            <a:schemeClr val="bg1"/>
          </a:solidFill>
        </a:ln>
        <a:effectLst>
          <a:outerShdw blurRad="50800" dist="38100" dir="16200000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900" b="1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BACK</a:t>
          </a:r>
          <a:r>
            <a:rPr lang="en-US" sz="900" b="1" baseline="0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HOME</a:t>
          </a:r>
          <a:endParaRPr lang="en-US" sz="900" b="1">
            <a:solidFill>
              <a:schemeClr val="bg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</xdr:col>
      <xdr:colOff>1238250</xdr:colOff>
      <xdr:row>2</xdr:row>
      <xdr:rowOff>0</xdr:rowOff>
    </xdr:to>
    <xdr:sp macro="" textlink="">
      <xdr:nvSpPr>
        <xdr:cNvPr id="2" name="Explosion: 14 Point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1AFA31D-81CA-4B0E-8AF4-D17552A0BF5D}"/>
            </a:ext>
          </a:extLst>
        </xdr:cNvPr>
        <xdr:cNvSpPr/>
      </xdr:nvSpPr>
      <xdr:spPr>
        <a:xfrm>
          <a:off x="28575" y="0"/>
          <a:ext cx="1571625" cy="895350"/>
        </a:xfrm>
        <a:prstGeom prst="irregularSeal2">
          <a:avLst/>
        </a:prstGeom>
        <a:solidFill>
          <a:srgbClr val="000066"/>
        </a:solidFill>
        <a:ln w="12700">
          <a:solidFill>
            <a:schemeClr val="bg1"/>
          </a:solidFill>
        </a:ln>
        <a:effectLst>
          <a:outerShdw blurRad="50800" dist="38100" dir="16200000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900" b="1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BACK</a:t>
          </a:r>
          <a:r>
            <a:rPr lang="en-US" sz="900" b="1" baseline="0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HOME</a:t>
          </a:r>
          <a:endParaRPr lang="en-US" sz="900" b="1">
            <a:solidFill>
              <a:schemeClr val="bg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</xdr:col>
      <xdr:colOff>1238250</xdr:colOff>
      <xdr:row>2</xdr:row>
      <xdr:rowOff>0</xdr:rowOff>
    </xdr:to>
    <xdr:sp macro="" textlink="">
      <xdr:nvSpPr>
        <xdr:cNvPr id="4" name="Explosion: 14 Points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0ECA0EF-57FE-416D-B05A-FA6751B38EE1}"/>
            </a:ext>
          </a:extLst>
        </xdr:cNvPr>
        <xdr:cNvSpPr/>
      </xdr:nvSpPr>
      <xdr:spPr>
        <a:xfrm>
          <a:off x="28575" y="0"/>
          <a:ext cx="1485900" cy="895351"/>
        </a:xfrm>
        <a:prstGeom prst="irregularSeal2">
          <a:avLst/>
        </a:prstGeom>
        <a:solidFill>
          <a:srgbClr val="000066"/>
        </a:solidFill>
        <a:ln w="12700">
          <a:solidFill>
            <a:schemeClr val="bg1"/>
          </a:solidFill>
        </a:ln>
        <a:effectLst>
          <a:outerShdw blurRad="50800" dist="38100" dir="16200000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900" b="1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BACK</a:t>
          </a:r>
          <a:r>
            <a:rPr lang="en-US" sz="900" b="1" baseline="0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HOME</a:t>
          </a:r>
          <a:endParaRPr lang="en-US" sz="900" b="1">
            <a:solidFill>
              <a:schemeClr val="bg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163047</xdr:colOff>
      <xdr:row>0</xdr:row>
      <xdr:rowOff>0</xdr:rowOff>
    </xdr:from>
    <xdr:to>
      <xdr:col>1</xdr:col>
      <xdr:colOff>616324</xdr:colOff>
      <xdr:row>2</xdr:row>
      <xdr:rowOff>1</xdr:rowOff>
    </xdr:to>
    <xdr:sp macro="" textlink="">
      <xdr:nvSpPr>
        <xdr:cNvPr id="2" name="Explosion: 14 Point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A6E885A-8D5A-4F59-98E4-5CF1DB762E4B}"/>
            </a:ext>
          </a:extLst>
        </xdr:cNvPr>
        <xdr:cNvSpPr/>
      </xdr:nvSpPr>
      <xdr:spPr>
        <a:xfrm>
          <a:off x="163047" y="0"/>
          <a:ext cx="1708336" cy="896472"/>
        </a:xfrm>
        <a:prstGeom prst="irregularSeal2">
          <a:avLst/>
        </a:prstGeom>
        <a:solidFill>
          <a:srgbClr val="000066"/>
        </a:solidFill>
        <a:ln w="12700">
          <a:solidFill>
            <a:schemeClr val="bg1"/>
          </a:solidFill>
        </a:ln>
        <a:effectLst>
          <a:outerShdw blurRad="50800" dist="38100" dir="16200000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900" b="1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BACK</a:t>
          </a:r>
          <a:r>
            <a:rPr lang="en-US" sz="900" b="1" baseline="0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HOME</a:t>
          </a:r>
          <a:endParaRPr lang="en-US" sz="900" b="1">
            <a:solidFill>
              <a:schemeClr val="bg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1</xdr:col>
      <xdr:colOff>800100</xdr:colOff>
      <xdr:row>2</xdr:row>
      <xdr:rowOff>0</xdr:rowOff>
    </xdr:to>
    <xdr:sp macro="" textlink="">
      <xdr:nvSpPr>
        <xdr:cNvPr id="2" name="Explosion: 14 Point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AA30CF8-6FBA-4F12-BF17-EE16B8513C32}"/>
            </a:ext>
          </a:extLst>
        </xdr:cNvPr>
        <xdr:cNvSpPr/>
      </xdr:nvSpPr>
      <xdr:spPr>
        <a:xfrm>
          <a:off x="28575" y="38100"/>
          <a:ext cx="1666875" cy="857250"/>
        </a:xfrm>
        <a:prstGeom prst="irregularSeal2">
          <a:avLst/>
        </a:prstGeom>
        <a:solidFill>
          <a:srgbClr val="000066"/>
        </a:solidFill>
        <a:ln w="12700">
          <a:solidFill>
            <a:schemeClr val="bg1"/>
          </a:solidFill>
        </a:ln>
        <a:effectLst>
          <a:outerShdw blurRad="50800" dist="38100" dir="16200000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900" b="1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BACK</a:t>
          </a:r>
          <a:r>
            <a:rPr lang="en-US" sz="900" b="1" baseline="0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HOME</a:t>
          </a:r>
          <a:endParaRPr lang="en-US" sz="900" b="1">
            <a:solidFill>
              <a:schemeClr val="bg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TemplateNSW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VIETTEL\VTICT_2016\DA_HQMC_GD2\YC_NANG%20CAP\YC_Nang%20cap%20Ban%20khai%20HH,%20Van%20don%20gom%20hang\Template%20HS%20Hang%20hai\20_TaiLieuDinhKe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laration list"/>
      <sheetName val="Notice ship to port"/>
      <sheetName val="Goods Declaration"/>
      <sheetName val="List of House bill of lading"/>
      <sheetName val="General Declaration"/>
      <sheetName val="Crew list"/>
      <sheetName val="Crew's Effects Declaration"/>
      <sheetName val="Ship's store declaration"/>
      <sheetName val="Passenger list"/>
      <sheetName val="Cargo manifest"/>
      <sheetName val="Dangerous goods manifest"/>
      <sheetName val="Declaration For Ship Security"/>
      <sheetName val="Declaration For Plant"/>
      <sheetName val="Declaration For Animal"/>
      <sheetName val="Declaration For Health"/>
      <sheetName val="Empty Container"/>
      <sheetName val="Arms And Explosive Materials"/>
      <sheetName val="Declaration of Stowaway"/>
      <sheetName val="Add User"/>
    </sheetNames>
    <sheetDataSet>
      <sheetData sheetId="0">
        <row r="2">
          <cell r="K2" t="str">
            <v>(Chọn đơn vị tính)</v>
          </cell>
        </row>
        <row r="3">
          <cell r="E3" t="str">
            <v>AD</v>
          </cell>
          <cell r="I3">
            <v>1</v>
          </cell>
          <cell r="K3" t="str">
            <v>AUD</v>
          </cell>
          <cell r="U3" t="str">
            <v>C01</v>
          </cell>
          <cell r="W3">
            <v>1</v>
          </cell>
        </row>
        <row r="4">
          <cell r="E4" t="str">
            <v>AE</v>
          </cell>
          <cell r="I4">
            <v>2</v>
          </cell>
          <cell r="K4" t="str">
            <v>BAG</v>
          </cell>
          <cell r="M4" t="str">
            <v>CN01</v>
          </cell>
          <cell r="O4" t="str">
            <v>BA</v>
          </cell>
          <cell r="R4" t="str">
            <v>CAP</v>
          </cell>
          <cell r="T4" t="str">
            <v>Container 20</v>
          </cell>
          <cell r="U4" t="str">
            <v>C02</v>
          </cell>
          <cell r="W4">
            <v>2</v>
          </cell>
          <cell r="AA4" t="str">
            <v>01</v>
          </cell>
          <cell r="AC4" t="str">
            <v>01</v>
          </cell>
          <cell r="AE4" t="str">
            <v>01</v>
          </cell>
        </row>
        <row r="5">
          <cell r="E5" t="str">
            <v>AF</v>
          </cell>
          <cell r="I5">
            <v>3</v>
          </cell>
          <cell r="K5" t="str">
            <v>BAN</v>
          </cell>
          <cell r="M5" t="str">
            <v>CN02</v>
          </cell>
          <cell r="O5" t="str">
            <v>BE</v>
          </cell>
          <cell r="R5" t="str">
            <v>COF</v>
          </cell>
          <cell r="T5" t="str">
            <v>Container 40</v>
          </cell>
          <cell r="U5" t="str">
            <v>C03</v>
          </cell>
          <cell r="W5">
            <v>3</v>
          </cell>
          <cell r="AA5" t="str">
            <v>02</v>
          </cell>
          <cell r="AC5" t="str">
            <v>02</v>
          </cell>
          <cell r="AE5" t="str">
            <v>02</v>
          </cell>
        </row>
        <row r="6">
          <cell r="E6" t="str">
            <v>AG</v>
          </cell>
          <cell r="I6">
            <v>4</v>
          </cell>
          <cell r="K6" t="str">
            <v>BANG</v>
          </cell>
          <cell r="M6" t="str">
            <v>CN03</v>
          </cell>
          <cell r="O6" t="str">
            <v>BG</v>
          </cell>
          <cell r="R6" t="str">
            <v>CEG</v>
          </cell>
          <cell r="T6" t="str">
            <v>Container 45</v>
          </cell>
          <cell r="U6" t="str">
            <v>C04</v>
          </cell>
          <cell r="AA6" t="str">
            <v>03</v>
          </cell>
          <cell r="AC6" t="str">
            <v>03</v>
          </cell>
          <cell r="AE6" t="str">
            <v>03</v>
          </cell>
        </row>
        <row r="7">
          <cell r="E7" t="str">
            <v>AI</v>
          </cell>
          <cell r="I7">
            <v>5</v>
          </cell>
          <cell r="K7" t="str">
            <v>BBL</v>
          </cell>
          <cell r="O7" t="str">
            <v>BK</v>
          </cell>
          <cell r="R7" t="str">
            <v>2EG</v>
          </cell>
          <cell r="T7" t="str">
            <v>Other</v>
          </cell>
          <cell r="U7" t="str">
            <v>C05</v>
          </cell>
          <cell r="AA7" t="str">
            <v>04</v>
          </cell>
          <cell r="AC7" t="str">
            <v>04</v>
          </cell>
          <cell r="AE7" t="str">
            <v>04</v>
          </cell>
        </row>
        <row r="8">
          <cell r="E8" t="str">
            <v>AL</v>
          </cell>
          <cell r="I8">
            <v>6</v>
          </cell>
          <cell r="K8" t="str">
            <v>BICH</v>
          </cell>
          <cell r="O8" t="str">
            <v>BL</v>
          </cell>
          <cell r="R8" t="str">
            <v>2OF</v>
          </cell>
          <cell r="U8" t="str">
            <v>C07</v>
          </cell>
          <cell r="AA8" t="str">
            <v>05</v>
          </cell>
          <cell r="AC8" t="str">
            <v>05</v>
          </cell>
          <cell r="AE8" t="str">
            <v>05</v>
          </cell>
        </row>
        <row r="9">
          <cell r="E9" t="str">
            <v>AM</v>
          </cell>
          <cell r="K9" t="str">
            <v>BRL</v>
          </cell>
          <cell r="O9" t="str">
            <v>BN</v>
          </cell>
          <cell r="R9" t="str">
            <v>3OF</v>
          </cell>
          <cell r="U9" t="str">
            <v>C09</v>
          </cell>
          <cell r="AA9" t="str">
            <v>06</v>
          </cell>
          <cell r="AC9" t="str">
            <v>06</v>
          </cell>
          <cell r="AE9" t="str">
            <v>06</v>
          </cell>
        </row>
        <row r="10">
          <cell r="E10" t="str">
            <v>AN</v>
          </cell>
          <cell r="K10" t="str">
            <v>CAD</v>
          </cell>
          <cell r="O10" t="str">
            <v>BR</v>
          </cell>
          <cell r="R10" t="str">
            <v>3EG</v>
          </cell>
          <cell r="U10" t="str">
            <v>C10</v>
          </cell>
          <cell r="AA10" t="str">
            <v>07</v>
          </cell>
          <cell r="AC10" t="str">
            <v>07</v>
          </cell>
          <cell r="AE10" t="str">
            <v>07</v>
          </cell>
        </row>
        <row r="11">
          <cell r="E11" t="str">
            <v>AO</v>
          </cell>
          <cell r="K11" t="str">
            <v>CEN</v>
          </cell>
          <cell r="O11" t="str">
            <v>BX</v>
          </cell>
          <cell r="R11" t="str">
            <v>XEG</v>
          </cell>
          <cell r="AA11" t="str">
            <v>08</v>
          </cell>
          <cell r="AC11" t="str">
            <v>08</v>
          </cell>
          <cell r="AE11" t="str">
            <v>08</v>
          </cell>
        </row>
        <row r="12">
          <cell r="E12" t="str">
            <v>AQ</v>
          </cell>
          <cell r="K12" t="str">
            <v>CHF</v>
          </cell>
          <cell r="O12" t="str">
            <v>CA</v>
          </cell>
          <cell r="R12" t="str">
            <v>CRO</v>
          </cell>
          <cell r="AA12" t="str">
            <v>09</v>
          </cell>
          <cell r="AC12" t="str">
            <v>09</v>
          </cell>
          <cell r="AE12" t="str">
            <v>09</v>
          </cell>
        </row>
        <row r="13">
          <cell r="E13" t="str">
            <v>AR</v>
          </cell>
          <cell r="K13" t="str">
            <v>CHI</v>
          </cell>
          <cell r="O13" t="str">
            <v>CG</v>
          </cell>
          <cell r="R13" t="str">
            <v>ELE</v>
          </cell>
          <cell r="AC13" t="str">
            <v>10</v>
          </cell>
        </row>
        <row r="14">
          <cell r="E14" t="str">
            <v>AS</v>
          </cell>
          <cell r="K14" t="str">
            <v>CM2</v>
          </cell>
          <cell r="O14" t="str">
            <v>CK</v>
          </cell>
          <cell r="R14" t="str">
            <v>SSO</v>
          </cell>
          <cell r="AC14">
            <v>11</v>
          </cell>
        </row>
        <row r="15">
          <cell r="E15" t="str">
            <v>AT</v>
          </cell>
          <cell r="K15" t="str">
            <v>CM3</v>
          </cell>
          <cell r="O15" t="str">
            <v>CL</v>
          </cell>
          <cell r="R15" t="str">
            <v>BSN</v>
          </cell>
          <cell r="AC15">
            <v>12</v>
          </cell>
        </row>
        <row r="16">
          <cell r="E16" t="str">
            <v>AU</v>
          </cell>
          <cell r="K16" t="str">
            <v>CNY</v>
          </cell>
          <cell r="O16" t="str">
            <v>CN</v>
          </cell>
          <cell r="R16" t="str">
            <v>CPR</v>
          </cell>
          <cell r="AC16">
            <v>13</v>
          </cell>
        </row>
        <row r="17">
          <cell r="E17" t="str">
            <v>AW</v>
          </cell>
          <cell r="K17" t="str">
            <v>CONT</v>
          </cell>
          <cell r="O17" t="str">
            <v>CO</v>
          </cell>
          <cell r="R17" t="str">
            <v>COL</v>
          </cell>
          <cell r="AC17">
            <v>14</v>
          </cell>
        </row>
        <row r="18">
          <cell r="E18" t="str">
            <v>AZ</v>
          </cell>
          <cell r="K18" t="str">
            <v xml:space="preserve">CT </v>
          </cell>
          <cell r="O18" t="str">
            <v>CP</v>
          </cell>
          <cell r="R18" t="str">
            <v>ABS</v>
          </cell>
          <cell r="AC18">
            <v>15</v>
          </cell>
        </row>
        <row r="19">
          <cell r="E19" t="str">
            <v>BA</v>
          </cell>
          <cell r="K19" t="str">
            <v>CUC</v>
          </cell>
          <cell r="O19" t="str">
            <v>CR</v>
          </cell>
          <cell r="R19" t="str">
            <v>FIT</v>
          </cell>
          <cell r="AC19">
            <v>16</v>
          </cell>
        </row>
        <row r="20">
          <cell r="E20" t="str">
            <v>BB</v>
          </cell>
          <cell r="K20" t="str">
            <v>CUM</v>
          </cell>
          <cell r="O20" t="str">
            <v>CS</v>
          </cell>
          <cell r="R20" t="str">
            <v>OLR</v>
          </cell>
          <cell r="AC20">
            <v>17</v>
          </cell>
        </row>
        <row r="21">
          <cell r="E21" t="str">
            <v>BD</v>
          </cell>
          <cell r="K21" t="str">
            <v>DKK</v>
          </cell>
          <cell r="O21" t="str">
            <v>CT</v>
          </cell>
          <cell r="R21" t="str">
            <v>ABR</v>
          </cell>
          <cell r="AC21">
            <v>18</v>
          </cell>
        </row>
        <row r="22">
          <cell r="E22" t="str">
            <v>BE</v>
          </cell>
          <cell r="K22" t="str">
            <v>DM</v>
          </cell>
          <cell r="O22" t="str">
            <v>CX</v>
          </cell>
          <cell r="R22" t="str">
            <v>ELR</v>
          </cell>
          <cell r="AC22">
            <v>19</v>
          </cell>
        </row>
        <row r="23">
          <cell r="E23" t="str">
            <v>BF</v>
          </cell>
          <cell r="K23" t="str">
            <v>DM2</v>
          </cell>
          <cell r="O23" t="str">
            <v>CY</v>
          </cell>
          <cell r="R23" t="str">
            <v>2RO</v>
          </cell>
          <cell r="AC23">
            <v>20</v>
          </cell>
        </row>
        <row r="24">
          <cell r="E24" t="str">
            <v>BG</v>
          </cell>
          <cell r="K24" t="str">
            <v>DMTR</v>
          </cell>
          <cell r="O24" t="str">
            <v>DR</v>
          </cell>
          <cell r="R24" t="str">
            <v>CSD</v>
          </cell>
          <cell r="AC24">
            <v>21</v>
          </cell>
        </row>
        <row r="25">
          <cell r="E25" t="str">
            <v>BH</v>
          </cell>
          <cell r="K25" t="str">
            <v>DPCE</v>
          </cell>
          <cell r="O25" t="str">
            <v>KG</v>
          </cell>
          <cell r="R25" t="str">
            <v>CCK</v>
          </cell>
          <cell r="AC25">
            <v>22</v>
          </cell>
        </row>
        <row r="26">
          <cell r="E26" t="str">
            <v>BI</v>
          </cell>
          <cell r="K26" t="str">
            <v>DPT</v>
          </cell>
          <cell r="O26" t="str">
            <v>LG</v>
          </cell>
          <cell r="R26" t="str">
            <v>PUM</v>
          </cell>
          <cell r="AC26">
            <v>23</v>
          </cell>
        </row>
        <row r="27">
          <cell r="E27" t="str">
            <v>BJ</v>
          </cell>
          <cell r="K27" t="str">
            <v>DUNK</v>
          </cell>
          <cell r="O27" t="str">
            <v>LZ</v>
          </cell>
          <cell r="R27" t="str">
            <v>FRO</v>
          </cell>
          <cell r="AC27">
            <v>24</v>
          </cell>
        </row>
        <row r="28">
          <cell r="E28" t="str">
            <v>BM</v>
          </cell>
          <cell r="K28" t="str">
            <v>DZN</v>
          </cell>
          <cell r="O28" t="str">
            <v>MST</v>
          </cell>
          <cell r="R28" t="str">
            <v>XOF</v>
          </cell>
          <cell r="AC28">
            <v>25</v>
          </cell>
        </row>
        <row r="29">
          <cell r="E29" t="str">
            <v>BN</v>
          </cell>
          <cell r="K29" t="str">
            <v>EUR</v>
          </cell>
          <cell r="O29" t="str">
            <v>MT</v>
          </cell>
          <cell r="R29" t="str">
            <v>DTR</v>
          </cell>
          <cell r="AC29">
            <v>26</v>
          </cell>
        </row>
        <row r="30">
          <cell r="E30" t="str">
            <v>BO</v>
          </cell>
          <cell r="K30" t="str">
            <v>FOT</v>
          </cell>
          <cell r="O30" t="str">
            <v>NE</v>
          </cell>
          <cell r="R30" t="str">
            <v>SSD</v>
          </cell>
          <cell r="AC30">
            <v>27</v>
          </cell>
        </row>
        <row r="31">
          <cell r="E31" t="str">
            <v>BQ</v>
          </cell>
          <cell r="K31" t="str">
            <v>FTK</v>
          </cell>
          <cell r="O31" t="str">
            <v>NT</v>
          </cell>
          <cell r="R31" t="str">
            <v>COK</v>
          </cell>
          <cell r="AC31">
            <v>28</v>
          </cell>
        </row>
        <row r="32">
          <cell r="E32" t="str">
            <v>BR</v>
          </cell>
          <cell r="K32" t="str">
            <v>FTQ</v>
          </cell>
          <cell r="O32" t="str">
            <v>PA</v>
          </cell>
          <cell r="R32" t="str">
            <v>CSP</v>
          </cell>
          <cell r="AC32">
            <v>29</v>
          </cell>
        </row>
        <row r="33">
          <cell r="E33" t="str">
            <v>BS</v>
          </cell>
          <cell r="K33" t="str">
            <v>GBP</v>
          </cell>
          <cell r="O33" t="str">
            <v>PC</v>
          </cell>
          <cell r="R33" t="str">
            <v>SSP</v>
          </cell>
          <cell r="AC33">
            <v>30</v>
          </cell>
        </row>
        <row r="34">
          <cell r="E34" t="str">
            <v>BT</v>
          </cell>
          <cell r="K34" t="str">
            <v>GDW</v>
          </cell>
          <cell r="O34" t="str">
            <v>PE</v>
          </cell>
          <cell r="R34" t="str">
            <v>CWT</v>
          </cell>
          <cell r="AC34">
            <v>31</v>
          </cell>
        </row>
        <row r="35">
          <cell r="E35" t="str">
            <v>BV</v>
          </cell>
          <cell r="K35" t="str">
            <v>GIC</v>
          </cell>
          <cell r="O35" t="str">
            <v>PG</v>
          </cell>
          <cell r="R35" t="str">
            <v>WTS</v>
          </cell>
          <cell r="AC35">
            <v>32</v>
          </cell>
        </row>
        <row r="36">
          <cell r="E36" t="str">
            <v>BW</v>
          </cell>
          <cell r="K36" t="str">
            <v>GII</v>
          </cell>
          <cell r="O36" t="str">
            <v>PI</v>
          </cell>
          <cell r="R36" t="str">
            <v>SKR</v>
          </cell>
          <cell r="AC36">
            <v>33</v>
          </cell>
        </row>
        <row r="37">
          <cell r="E37" t="str">
            <v>BY</v>
          </cell>
          <cell r="K37" t="str">
            <v>GLL</v>
          </cell>
          <cell r="O37" t="str">
            <v>PK</v>
          </cell>
          <cell r="R37" t="str">
            <v>LAD</v>
          </cell>
          <cell r="AC37">
            <v>34</v>
          </cell>
        </row>
        <row r="38">
          <cell r="E38" t="str">
            <v>BZ</v>
          </cell>
          <cell r="K38" t="str">
            <v>GMC</v>
          </cell>
          <cell r="O38" t="str">
            <v>PL</v>
          </cell>
          <cell r="R38" t="str">
            <v>ACT</v>
          </cell>
          <cell r="AC38">
            <v>35</v>
          </cell>
        </row>
        <row r="39">
          <cell r="E39" t="str">
            <v>CA</v>
          </cell>
          <cell r="K39" t="str">
            <v>GRM</v>
          </cell>
          <cell r="O39" t="str">
            <v>PP</v>
          </cell>
          <cell r="R39" t="str">
            <v>PUR</v>
          </cell>
          <cell r="AC39">
            <v>36</v>
          </cell>
        </row>
        <row r="40">
          <cell r="E40" t="str">
            <v>CC</v>
          </cell>
          <cell r="K40" t="str">
            <v>GRO</v>
          </cell>
          <cell r="O40" t="str">
            <v>PS</v>
          </cell>
          <cell r="R40" t="str">
            <v>SSF</v>
          </cell>
          <cell r="AC40">
            <v>37</v>
          </cell>
        </row>
        <row r="41">
          <cell r="E41" t="str">
            <v>CD</v>
          </cell>
          <cell r="K41" t="str">
            <v xml:space="preserve">GT </v>
          </cell>
          <cell r="O41" t="str">
            <v>PU</v>
          </cell>
          <cell r="R41" t="str">
            <v>TIC</v>
          </cell>
          <cell r="AC41">
            <v>38</v>
          </cell>
        </row>
        <row r="42">
          <cell r="E42" t="str">
            <v>CF</v>
          </cell>
          <cell r="K42" t="str">
            <v>HFT</v>
          </cell>
          <cell r="O42" t="str">
            <v>RL</v>
          </cell>
          <cell r="R42" t="str">
            <v>KOS</v>
          </cell>
          <cell r="AC42">
            <v>39</v>
          </cell>
        </row>
        <row r="43">
          <cell r="E43" t="str">
            <v>CG</v>
          </cell>
          <cell r="K43" t="str">
            <v>HGRM</v>
          </cell>
          <cell r="O43" t="str">
            <v>TY</v>
          </cell>
          <cell r="R43" t="str">
            <v>FRS</v>
          </cell>
          <cell r="AC43">
            <v>40</v>
          </cell>
        </row>
        <row r="44">
          <cell r="E44" t="str">
            <v>CH</v>
          </cell>
          <cell r="K44" t="str">
            <v>HKD</v>
          </cell>
          <cell r="O44" t="str">
            <v>ZZ</v>
          </cell>
          <cell r="R44" t="str">
            <v>TEC</v>
          </cell>
          <cell r="AC44">
            <v>41</v>
          </cell>
        </row>
        <row r="45">
          <cell r="E45" t="str">
            <v>CI</v>
          </cell>
          <cell r="K45" t="str">
            <v>HKGM</v>
          </cell>
          <cell r="R45" t="str">
            <v>SRE</v>
          </cell>
          <cell r="AC45">
            <v>42</v>
          </cell>
        </row>
        <row r="46">
          <cell r="E46" t="str">
            <v>CK</v>
          </cell>
          <cell r="K46" t="str">
            <v>HLTR</v>
          </cell>
          <cell r="R46" t="str">
            <v>AAP</v>
          </cell>
          <cell r="AC46">
            <v>43</v>
          </cell>
        </row>
        <row r="47">
          <cell r="E47" t="str">
            <v>CL</v>
          </cell>
          <cell r="K47" t="str">
            <v>HMTR</v>
          </cell>
          <cell r="R47" t="str">
            <v>ACO</v>
          </cell>
          <cell r="AC47">
            <v>44</v>
          </cell>
        </row>
        <row r="48">
          <cell r="E48" t="str">
            <v>CM</v>
          </cell>
          <cell r="K48" t="str">
            <v>HPCE</v>
          </cell>
          <cell r="R48" t="str">
            <v>A2O</v>
          </cell>
          <cell r="AC48">
            <v>45</v>
          </cell>
        </row>
        <row r="49">
          <cell r="E49" t="str">
            <v>CN</v>
          </cell>
          <cell r="K49" t="str">
            <v>HUNV</v>
          </cell>
          <cell r="R49" t="str">
            <v>A3O</v>
          </cell>
          <cell r="AC49">
            <v>46</v>
          </cell>
        </row>
        <row r="50">
          <cell r="E50" t="str">
            <v>CO</v>
          </cell>
          <cell r="K50" t="str">
            <v>IDR</v>
          </cell>
          <cell r="R50" t="str">
            <v>A3E</v>
          </cell>
        </row>
        <row r="51">
          <cell r="E51" t="str">
            <v>CR</v>
          </cell>
          <cell r="K51" t="str">
            <v>INC</v>
          </cell>
          <cell r="R51" t="str">
            <v>A2E</v>
          </cell>
        </row>
        <row r="52">
          <cell r="E52" t="str">
            <v>CS</v>
          </cell>
          <cell r="K52" t="str">
            <v>INC2</v>
          </cell>
          <cell r="R52" t="str">
            <v>ACE</v>
          </cell>
        </row>
        <row r="53">
          <cell r="E53" t="str">
            <v>CU</v>
          </cell>
          <cell r="K53" t="str">
            <v>INR</v>
          </cell>
          <cell r="R53" t="str">
            <v>A4E</v>
          </cell>
        </row>
        <row r="54">
          <cell r="E54" t="str">
            <v>CV</v>
          </cell>
          <cell r="K54" t="str">
            <v>JPY</v>
          </cell>
          <cell r="R54" t="str">
            <v>EOF</v>
          </cell>
        </row>
        <row r="55">
          <cell r="E55" t="str">
            <v>CX</v>
          </cell>
          <cell r="K55" t="str">
            <v>KDW</v>
          </cell>
          <cell r="R55" t="str">
            <v>EOT</v>
          </cell>
        </row>
        <row r="56">
          <cell r="E56" t="str">
            <v>CY</v>
          </cell>
          <cell r="K56" t="str">
            <v>KGM</v>
          </cell>
          <cell r="R56" t="str">
            <v>DOF</v>
          </cell>
        </row>
        <row r="57">
          <cell r="E57" t="str">
            <v>CZ</v>
          </cell>
          <cell r="K57" t="str">
            <v>KHR</v>
          </cell>
          <cell r="R57" t="str">
            <v>DOT</v>
          </cell>
        </row>
        <row r="58">
          <cell r="E58" t="str">
            <v>DA</v>
          </cell>
          <cell r="K58" t="str">
            <v>KHW</v>
          </cell>
          <cell r="R58" t="str">
            <v>ETT</v>
          </cell>
        </row>
        <row r="59">
          <cell r="E59" t="str">
            <v>DE</v>
          </cell>
          <cell r="K59" t="str">
            <v>KIC</v>
          </cell>
          <cell r="R59" t="str">
            <v>AEO</v>
          </cell>
        </row>
        <row r="60">
          <cell r="E60" t="str">
            <v>DJ</v>
          </cell>
          <cell r="K60" t="str">
            <v>KII</v>
          </cell>
          <cell r="R60" t="str">
            <v>AER</v>
          </cell>
        </row>
        <row r="61">
          <cell r="E61" t="str">
            <v>DK</v>
          </cell>
          <cell r="K61" t="str">
            <v>KIT</v>
          </cell>
          <cell r="R61" t="str">
            <v>AAE</v>
          </cell>
        </row>
        <row r="62">
          <cell r="E62" t="str">
            <v>DM</v>
          </cell>
          <cell r="K62" t="str">
            <v xml:space="preserve">KL </v>
          </cell>
          <cell r="R62" t="str">
            <v>AWR</v>
          </cell>
        </row>
        <row r="63">
          <cell r="E63" t="str">
            <v>DO</v>
          </cell>
          <cell r="K63" t="str">
            <v>KMC</v>
          </cell>
          <cell r="R63" t="str">
            <v>AAR</v>
          </cell>
        </row>
        <row r="64">
          <cell r="E64" t="str">
            <v>DZ</v>
          </cell>
          <cell r="K64" t="str">
            <v>KMTK</v>
          </cell>
          <cell r="R64" t="str">
            <v>ADR</v>
          </cell>
        </row>
        <row r="65">
          <cell r="E65" t="str">
            <v>EC</v>
          </cell>
          <cell r="K65" t="str">
            <v>KMTQ</v>
          </cell>
          <cell r="R65" t="str">
            <v>DRE</v>
          </cell>
        </row>
        <row r="66">
          <cell r="E66" t="str">
            <v>EE</v>
          </cell>
          <cell r="K66" t="str">
            <v>KMTR</v>
          </cell>
          <cell r="R66" t="str">
            <v>WEL</v>
          </cell>
        </row>
        <row r="67">
          <cell r="E67" t="str">
            <v>EG</v>
          </cell>
          <cell r="K67" t="str">
            <v>KPCE</v>
          </cell>
          <cell r="R67" t="str">
            <v>NRS</v>
          </cell>
        </row>
        <row r="68">
          <cell r="E68" t="str">
            <v>EH</v>
          </cell>
          <cell r="K68" t="str">
            <v>KPIP</v>
          </cell>
          <cell r="R68" t="str">
            <v>OTH</v>
          </cell>
        </row>
        <row r="69">
          <cell r="E69" t="str">
            <v>ER</v>
          </cell>
          <cell r="K69" t="str">
            <v>KPKG</v>
          </cell>
        </row>
        <row r="70">
          <cell r="E70" t="str">
            <v>ES</v>
          </cell>
          <cell r="K70" t="str">
            <v>KPR</v>
          </cell>
        </row>
        <row r="71">
          <cell r="E71" t="str">
            <v>ET</v>
          </cell>
          <cell r="K71" t="str">
            <v>KPRO</v>
          </cell>
        </row>
        <row r="72">
          <cell r="E72" t="str">
            <v>FA</v>
          </cell>
          <cell r="K72" t="str">
            <v>KROL</v>
          </cell>
        </row>
        <row r="73">
          <cell r="E73" t="str">
            <v>FI</v>
          </cell>
          <cell r="K73" t="str">
            <v>KRW</v>
          </cell>
        </row>
        <row r="74">
          <cell r="E74" t="str">
            <v>FJ</v>
          </cell>
          <cell r="K74" t="str">
            <v>KSET</v>
          </cell>
        </row>
        <row r="75">
          <cell r="E75" t="str">
            <v>FK</v>
          </cell>
          <cell r="K75" t="str">
            <v>KUNC</v>
          </cell>
        </row>
        <row r="76">
          <cell r="E76" t="str">
            <v>FM</v>
          </cell>
          <cell r="K76" t="str">
            <v>KUNK</v>
          </cell>
        </row>
        <row r="77">
          <cell r="E77" t="str">
            <v>FO</v>
          </cell>
          <cell r="K77" t="str">
            <v>KUNQ</v>
          </cell>
        </row>
        <row r="78">
          <cell r="E78" t="str">
            <v>FR</v>
          </cell>
          <cell r="K78" t="str">
            <v>KUNV</v>
          </cell>
        </row>
        <row r="79">
          <cell r="E79" t="str">
            <v>FX</v>
          </cell>
          <cell r="K79" t="str">
            <v>KVA</v>
          </cell>
        </row>
        <row r="80">
          <cell r="E80" t="str">
            <v>GA</v>
          </cell>
          <cell r="K80" t="str">
            <v>LAK</v>
          </cell>
        </row>
        <row r="81">
          <cell r="E81" t="str">
            <v>GB</v>
          </cell>
          <cell r="K81" t="str">
            <v>LBR</v>
          </cell>
        </row>
        <row r="82">
          <cell r="E82" t="str">
            <v>GD</v>
          </cell>
          <cell r="K82" t="str">
            <v>LBS</v>
          </cell>
        </row>
        <row r="83">
          <cell r="E83" t="str">
            <v>GE</v>
          </cell>
          <cell r="K83" t="str">
            <v xml:space="preserve">LC </v>
          </cell>
        </row>
        <row r="84">
          <cell r="E84" t="str">
            <v>GF</v>
          </cell>
          <cell r="K84" t="str">
            <v>LDW</v>
          </cell>
        </row>
        <row r="85">
          <cell r="E85" t="str">
            <v>GG</v>
          </cell>
          <cell r="K85" t="str">
            <v>LIC</v>
          </cell>
        </row>
        <row r="86">
          <cell r="E86" t="str">
            <v>GH</v>
          </cell>
          <cell r="K86" t="str">
            <v>LIEU</v>
          </cell>
        </row>
        <row r="87">
          <cell r="E87" t="str">
            <v>GI</v>
          </cell>
          <cell r="K87" t="str">
            <v>LII</v>
          </cell>
        </row>
        <row r="88">
          <cell r="E88" t="str">
            <v>GL</v>
          </cell>
          <cell r="K88" t="str">
            <v>LMC</v>
          </cell>
        </row>
        <row r="89">
          <cell r="E89" t="str">
            <v>GM</v>
          </cell>
          <cell r="K89" t="str">
            <v>LOT</v>
          </cell>
        </row>
        <row r="90">
          <cell r="E90" t="str">
            <v>GN</v>
          </cell>
          <cell r="K90" t="str">
            <v>LTN</v>
          </cell>
        </row>
        <row r="91">
          <cell r="E91" t="str">
            <v>GP</v>
          </cell>
          <cell r="K91" t="str">
            <v>LTR</v>
          </cell>
        </row>
        <row r="92">
          <cell r="E92" t="str">
            <v>GQ</v>
          </cell>
          <cell r="K92" t="str">
            <v>MDW</v>
          </cell>
        </row>
        <row r="93">
          <cell r="E93" t="str">
            <v>GR</v>
          </cell>
          <cell r="K93" t="str">
            <v>MGRM</v>
          </cell>
        </row>
        <row r="94">
          <cell r="E94" t="str">
            <v>GS</v>
          </cell>
          <cell r="K94" t="str">
            <v>MIC</v>
          </cell>
        </row>
        <row r="95">
          <cell r="E95" t="str">
            <v>GT</v>
          </cell>
          <cell r="K95" t="str">
            <v>MII</v>
          </cell>
        </row>
        <row r="96">
          <cell r="E96" t="str">
            <v>GU</v>
          </cell>
          <cell r="K96" t="str">
            <v>MLT</v>
          </cell>
        </row>
        <row r="97">
          <cell r="E97" t="str">
            <v>GW</v>
          </cell>
          <cell r="K97" t="str">
            <v>MM2</v>
          </cell>
        </row>
        <row r="98">
          <cell r="E98" t="str">
            <v>GY</v>
          </cell>
          <cell r="K98" t="str">
            <v>MM3</v>
          </cell>
        </row>
        <row r="99">
          <cell r="E99" t="str">
            <v>GZ</v>
          </cell>
          <cell r="K99" t="str">
            <v>MMC</v>
          </cell>
        </row>
        <row r="100">
          <cell r="E100" t="str">
            <v>HA</v>
          </cell>
          <cell r="K100" t="str">
            <v>MMTR</v>
          </cell>
        </row>
        <row r="101">
          <cell r="E101" t="str">
            <v>HE</v>
          </cell>
          <cell r="K101" t="str">
            <v>MOP</v>
          </cell>
        </row>
        <row r="102">
          <cell r="E102" t="str">
            <v>HK</v>
          </cell>
          <cell r="K102" t="str">
            <v>MTK</v>
          </cell>
        </row>
        <row r="103">
          <cell r="E103" t="str">
            <v>HM</v>
          </cell>
          <cell r="K103" t="str">
            <v>MTQ</v>
          </cell>
        </row>
        <row r="104">
          <cell r="E104" t="str">
            <v>HN</v>
          </cell>
          <cell r="K104" t="str">
            <v>MTR</v>
          </cell>
        </row>
        <row r="105">
          <cell r="E105" t="str">
            <v>HP</v>
          </cell>
          <cell r="K105" t="str">
            <v>MYR</v>
          </cell>
        </row>
        <row r="106">
          <cell r="E106" t="str">
            <v>HR</v>
          </cell>
          <cell r="K106" t="str">
            <v>NOK</v>
          </cell>
        </row>
        <row r="107">
          <cell r="E107" t="str">
            <v>HT</v>
          </cell>
          <cell r="K107" t="str">
            <v>NZD</v>
          </cell>
        </row>
        <row r="108">
          <cell r="E108" t="str">
            <v>HU</v>
          </cell>
          <cell r="K108" t="str">
            <v>ODW</v>
          </cell>
        </row>
        <row r="109">
          <cell r="E109" t="str">
            <v>ID</v>
          </cell>
          <cell r="K109" t="str">
            <v>OIC</v>
          </cell>
        </row>
        <row r="110">
          <cell r="E110" t="str">
            <v>IE</v>
          </cell>
          <cell r="K110" t="str">
            <v>OII</v>
          </cell>
        </row>
        <row r="111">
          <cell r="E111" t="str">
            <v>IL</v>
          </cell>
          <cell r="K111" t="str">
            <v>OMC</v>
          </cell>
        </row>
        <row r="112">
          <cell r="E112" t="str">
            <v>IM</v>
          </cell>
          <cell r="K112" t="str">
            <v>ONZ</v>
          </cell>
        </row>
        <row r="113">
          <cell r="E113" t="str">
            <v>IN</v>
          </cell>
          <cell r="K113" t="str">
            <v>OZI</v>
          </cell>
        </row>
        <row r="114">
          <cell r="E114" t="str">
            <v>IO</v>
          </cell>
          <cell r="K114" t="str">
            <v>PCE</v>
          </cell>
        </row>
        <row r="115">
          <cell r="E115" t="str">
            <v>IQ</v>
          </cell>
          <cell r="K115" t="str">
            <v>PIP</v>
          </cell>
        </row>
        <row r="116">
          <cell r="E116" t="str">
            <v>IR</v>
          </cell>
          <cell r="K116" t="str">
            <v>PKG</v>
          </cell>
        </row>
        <row r="117">
          <cell r="E117" t="str">
            <v>IS</v>
          </cell>
          <cell r="K117" t="str">
            <v xml:space="preserve">PR </v>
          </cell>
        </row>
        <row r="118">
          <cell r="E118" t="str">
            <v>IT</v>
          </cell>
          <cell r="K118" t="str">
            <v>PRO</v>
          </cell>
        </row>
        <row r="119">
          <cell r="E119" t="str">
            <v>JE</v>
          </cell>
          <cell r="K119" t="str">
            <v>PTI</v>
          </cell>
        </row>
        <row r="120">
          <cell r="E120" t="str">
            <v>JM</v>
          </cell>
          <cell r="K120" t="str">
            <v xml:space="preserve">QT </v>
          </cell>
        </row>
        <row r="121">
          <cell r="E121" t="str">
            <v>JO</v>
          </cell>
          <cell r="K121" t="str">
            <v>RAM</v>
          </cell>
        </row>
        <row r="122">
          <cell r="E122" t="str">
            <v>JP</v>
          </cell>
          <cell r="K122" t="str">
            <v>ROL</v>
          </cell>
        </row>
        <row r="123">
          <cell r="E123" t="str">
            <v>KE</v>
          </cell>
          <cell r="K123" t="str">
            <v>RUB</v>
          </cell>
        </row>
        <row r="124">
          <cell r="E124" t="str">
            <v>KG</v>
          </cell>
          <cell r="K124" t="str">
            <v>SEK</v>
          </cell>
        </row>
        <row r="125">
          <cell r="E125" t="str">
            <v>KH</v>
          </cell>
          <cell r="K125" t="str">
            <v>SET</v>
          </cell>
        </row>
        <row r="126">
          <cell r="E126" t="str">
            <v>KI</v>
          </cell>
          <cell r="K126" t="str">
            <v>SGD</v>
          </cell>
        </row>
        <row r="127">
          <cell r="E127" t="str">
            <v>KM</v>
          </cell>
          <cell r="K127" t="str">
            <v>SOI</v>
          </cell>
        </row>
        <row r="128">
          <cell r="E128" t="str">
            <v>KN</v>
          </cell>
          <cell r="K128" t="str">
            <v>STER</v>
          </cell>
        </row>
        <row r="129">
          <cell r="E129" t="str">
            <v>KP</v>
          </cell>
          <cell r="K129" t="str">
            <v>STN</v>
          </cell>
        </row>
        <row r="130">
          <cell r="E130" t="str">
            <v>KR</v>
          </cell>
          <cell r="K130" t="str">
            <v>SYS</v>
          </cell>
        </row>
        <row r="131">
          <cell r="E131" t="str">
            <v>KT</v>
          </cell>
          <cell r="K131" t="str">
            <v>TAM</v>
          </cell>
        </row>
        <row r="132">
          <cell r="E132" t="str">
            <v>KW</v>
          </cell>
          <cell r="K132" t="str">
            <v xml:space="preserve">TH </v>
          </cell>
        </row>
        <row r="133">
          <cell r="E133" t="str">
            <v>KY</v>
          </cell>
          <cell r="K133" t="str">
            <v>THB</v>
          </cell>
        </row>
        <row r="134">
          <cell r="E134" t="str">
            <v>KZ</v>
          </cell>
          <cell r="K134" t="str">
            <v>TNE</v>
          </cell>
        </row>
        <row r="135">
          <cell r="E135" t="str">
            <v>LA</v>
          </cell>
          <cell r="K135" t="str">
            <v>TO</v>
          </cell>
        </row>
        <row r="136">
          <cell r="E136" t="str">
            <v>LB</v>
          </cell>
          <cell r="K136" t="str">
            <v>TRO</v>
          </cell>
        </row>
        <row r="137">
          <cell r="E137" t="str">
            <v>LC</v>
          </cell>
          <cell r="K137" t="str">
            <v>TRY</v>
          </cell>
        </row>
        <row r="138">
          <cell r="E138" t="str">
            <v>LI</v>
          </cell>
          <cell r="K138" t="str">
            <v>TWD</v>
          </cell>
        </row>
        <row r="139">
          <cell r="E139" t="str">
            <v>LK</v>
          </cell>
          <cell r="K139" t="str">
            <v>UNA</v>
          </cell>
        </row>
        <row r="140">
          <cell r="E140" t="str">
            <v>LR</v>
          </cell>
          <cell r="K140" t="str">
            <v>UNB</v>
          </cell>
        </row>
        <row r="141">
          <cell r="E141" t="str">
            <v>LS</v>
          </cell>
          <cell r="K141" t="str">
            <v>UNC</v>
          </cell>
        </row>
        <row r="142">
          <cell r="E142" t="str">
            <v>LT</v>
          </cell>
          <cell r="K142" t="str">
            <v>UND</v>
          </cell>
        </row>
        <row r="143">
          <cell r="E143" t="str">
            <v>LU</v>
          </cell>
          <cell r="K143" t="str">
            <v>UNH</v>
          </cell>
        </row>
        <row r="144">
          <cell r="E144" t="str">
            <v>LV</v>
          </cell>
          <cell r="K144" t="str">
            <v>UNIT</v>
          </cell>
        </row>
        <row r="145">
          <cell r="E145" t="str">
            <v>LY</v>
          </cell>
          <cell r="K145" t="str">
            <v>UNK</v>
          </cell>
        </row>
        <row r="146">
          <cell r="E146" t="str">
            <v>MC</v>
          </cell>
          <cell r="K146" t="str">
            <v>UNL</v>
          </cell>
        </row>
        <row r="147">
          <cell r="E147" t="str">
            <v>MD</v>
          </cell>
          <cell r="K147" t="str">
            <v>UNN</v>
          </cell>
        </row>
        <row r="148">
          <cell r="E148" t="str">
            <v>ME</v>
          </cell>
          <cell r="K148" t="str">
            <v>UNQ</v>
          </cell>
        </row>
        <row r="149">
          <cell r="E149" t="str">
            <v>MG</v>
          </cell>
          <cell r="K149" t="str">
            <v>UNT</v>
          </cell>
        </row>
        <row r="150">
          <cell r="E150" t="str">
            <v>MH</v>
          </cell>
          <cell r="K150" t="str">
            <v>UNU</v>
          </cell>
        </row>
        <row r="151">
          <cell r="E151" t="str">
            <v>MI</v>
          </cell>
          <cell r="K151" t="str">
            <v>UNV</v>
          </cell>
        </row>
        <row r="152">
          <cell r="E152" t="str">
            <v>MK</v>
          </cell>
          <cell r="K152" t="str">
            <v>UNY</v>
          </cell>
        </row>
        <row r="153">
          <cell r="E153" t="str">
            <v>ML</v>
          </cell>
          <cell r="K153" t="str">
            <v>USD</v>
          </cell>
        </row>
        <row r="154">
          <cell r="E154" t="str">
            <v>MM</v>
          </cell>
          <cell r="K154" t="str">
            <v>VI</v>
          </cell>
        </row>
        <row r="155">
          <cell r="E155" t="str">
            <v>MN</v>
          </cell>
          <cell r="K155" t="str">
            <v>YDK</v>
          </cell>
        </row>
        <row r="156">
          <cell r="E156" t="str">
            <v>MO</v>
          </cell>
          <cell r="K156" t="str">
            <v>YDQ</v>
          </cell>
        </row>
        <row r="157">
          <cell r="E157" t="str">
            <v>MP</v>
          </cell>
          <cell r="K157" t="str">
            <v>YRD</v>
          </cell>
        </row>
        <row r="158">
          <cell r="E158" t="str">
            <v>MQ</v>
          </cell>
        </row>
        <row r="159">
          <cell r="E159" t="str">
            <v>MR</v>
          </cell>
        </row>
        <row r="160">
          <cell r="E160" t="str">
            <v>MS</v>
          </cell>
        </row>
        <row r="161">
          <cell r="E161" t="str">
            <v>MT</v>
          </cell>
        </row>
        <row r="162">
          <cell r="E162" t="str">
            <v>MU</v>
          </cell>
        </row>
        <row r="163">
          <cell r="E163" t="str">
            <v>MV</v>
          </cell>
        </row>
        <row r="164">
          <cell r="E164" t="str">
            <v>MW</v>
          </cell>
        </row>
        <row r="165">
          <cell r="E165" t="str">
            <v>MX</v>
          </cell>
        </row>
        <row r="166">
          <cell r="E166" t="str">
            <v>MY</v>
          </cell>
        </row>
        <row r="167">
          <cell r="E167" t="str">
            <v>MZ</v>
          </cell>
        </row>
        <row r="168">
          <cell r="E168" t="str">
            <v>NA</v>
          </cell>
        </row>
        <row r="169">
          <cell r="E169" t="str">
            <v>NC</v>
          </cell>
        </row>
        <row r="170">
          <cell r="E170" t="str">
            <v>NE</v>
          </cell>
        </row>
        <row r="171">
          <cell r="E171" t="str">
            <v>NF</v>
          </cell>
        </row>
        <row r="172">
          <cell r="E172" t="str">
            <v>NG</v>
          </cell>
        </row>
        <row r="173">
          <cell r="E173" t="str">
            <v>NI</v>
          </cell>
        </row>
        <row r="174">
          <cell r="E174" t="str">
            <v>NL</v>
          </cell>
        </row>
        <row r="175">
          <cell r="E175" t="str">
            <v>NO</v>
          </cell>
        </row>
        <row r="176">
          <cell r="E176" t="str">
            <v>NP</v>
          </cell>
        </row>
        <row r="177">
          <cell r="E177" t="str">
            <v>NR</v>
          </cell>
        </row>
        <row r="178">
          <cell r="E178" t="str">
            <v>NU</v>
          </cell>
        </row>
        <row r="179">
          <cell r="E179" t="str">
            <v>NZ</v>
          </cell>
        </row>
        <row r="180">
          <cell r="E180" t="str">
            <v>OM</v>
          </cell>
        </row>
        <row r="181">
          <cell r="E181" t="str">
            <v>PA</v>
          </cell>
        </row>
        <row r="182">
          <cell r="E182" t="str">
            <v>PE</v>
          </cell>
        </row>
        <row r="183">
          <cell r="E183" t="str">
            <v>PF</v>
          </cell>
        </row>
        <row r="184">
          <cell r="E184" t="str">
            <v>PG</v>
          </cell>
        </row>
        <row r="185">
          <cell r="E185" t="str">
            <v>PH</v>
          </cell>
        </row>
        <row r="186">
          <cell r="E186" t="str">
            <v>PK</v>
          </cell>
        </row>
        <row r="187">
          <cell r="E187" t="str">
            <v>PL</v>
          </cell>
        </row>
        <row r="188">
          <cell r="E188" t="str">
            <v>PM</v>
          </cell>
        </row>
        <row r="189">
          <cell r="E189" t="str">
            <v>PN</v>
          </cell>
        </row>
        <row r="190">
          <cell r="E190" t="str">
            <v>PR</v>
          </cell>
        </row>
        <row r="191">
          <cell r="E191" t="str">
            <v>PS</v>
          </cell>
        </row>
        <row r="192">
          <cell r="E192" t="str">
            <v>PT</v>
          </cell>
        </row>
        <row r="193">
          <cell r="E193" t="str">
            <v>PW</v>
          </cell>
        </row>
        <row r="194">
          <cell r="E194" t="str">
            <v>PY</v>
          </cell>
        </row>
        <row r="195">
          <cell r="E195" t="str">
            <v>QA</v>
          </cell>
        </row>
        <row r="196">
          <cell r="E196" t="str">
            <v>RE</v>
          </cell>
        </row>
        <row r="197">
          <cell r="E197" t="str">
            <v>RO</v>
          </cell>
        </row>
        <row r="198">
          <cell r="E198" t="str">
            <v>RS</v>
          </cell>
        </row>
        <row r="199">
          <cell r="E199" t="str">
            <v>RU</v>
          </cell>
        </row>
        <row r="200">
          <cell r="E200" t="str">
            <v>RW</v>
          </cell>
        </row>
        <row r="201">
          <cell r="E201" t="str">
            <v>SA</v>
          </cell>
        </row>
        <row r="202">
          <cell r="E202" t="str">
            <v>SB</v>
          </cell>
        </row>
        <row r="203">
          <cell r="E203" t="str">
            <v>SC</v>
          </cell>
        </row>
        <row r="204">
          <cell r="E204" t="str">
            <v>SD</v>
          </cell>
        </row>
        <row r="205">
          <cell r="E205" t="str">
            <v>SE</v>
          </cell>
        </row>
        <row r="206">
          <cell r="E206" t="str">
            <v>SG</v>
          </cell>
        </row>
        <row r="207">
          <cell r="E207" t="str">
            <v>SH</v>
          </cell>
        </row>
        <row r="208">
          <cell r="E208" t="str">
            <v>SI</v>
          </cell>
        </row>
        <row r="209">
          <cell r="E209" t="str">
            <v>SJ</v>
          </cell>
        </row>
        <row r="210">
          <cell r="E210" t="str">
            <v>SK</v>
          </cell>
        </row>
        <row r="211">
          <cell r="E211" t="str">
            <v>SL</v>
          </cell>
        </row>
        <row r="212">
          <cell r="E212" t="str">
            <v>SM</v>
          </cell>
        </row>
        <row r="213">
          <cell r="E213" t="str">
            <v>SN</v>
          </cell>
        </row>
        <row r="214">
          <cell r="E214" t="str">
            <v>SO</v>
          </cell>
        </row>
        <row r="215">
          <cell r="E215" t="str">
            <v>SR</v>
          </cell>
        </row>
        <row r="216">
          <cell r="E216" t="str">
            <v>SS</v>
          </cell>
        </row>
        <row r="217">
          <cell r="E217" t="str">
            <v>ST</v>
          </cell>
        </row>
        <row r="218">
          <cell r="E218" t="str">
            <v>SV</v>
          </cell>
        </row>
        <row r="219">
          <cell r="E219" t="str">
            <v>SY</v>
          </cell>
        </row>
        <row r="220">
          <cell r="E220" t="str">
            <v>SZ</v>
          </cell>
        </row>
        <row r="221">
          <cell r="E221" t="str">
            <v>TC</v>
          </cell>
        </row>
        <row r="222">
          <cell r="E222" t="str">
            <v>TD</v>
          </cell>
        </row>
        <row r="223">
          <cell r="E223" t="str">
            <v>TF</v>
          </cell>
        </row>
        <row r="224">
          <cell r="E224" t="str">
            <v>TG</v>
          </cell>
        </row>
        <row r="225">
          <cell r="E225" t="str">
            <v>TH</v>
          </cell>
        </row>
        <row r="226">
          <cell r="E226" t="str">
            <v>TJ</v>
          </cell>
        </row>
        <row r="227">
          <cell r="E227" t="str">
            <v>TK</v>
          </cell>
        </row>
        <row r="228">
          <cell r="E228" t="str">
            <v>TL</v>
          </cell>
        </row>
        <row r="229">
          <cell r="E229" t="str">
            <v>TM</v>
          </cell>
        </row>
        <row r="230">
          <cell r="E230" t="str">
            <v>TN</v>
          </cell>
        </row>
        <row r="231">
          <cell r="E231" t="str">
            <v>TO</v>
          </cell>
        </row>
        <row r="232">
          <cell r="E232" t="str">
            <v>TP</v>
          </cell>
        </row>
        <row r="233">
          <cell r="E233" t="str">
            <v>TR</v>
          </cell>
        </row>
        <row r="234">
          <cell r="E234" t="str">
            <v>TT</v>
          </cell>
        </row>
        <row r="235">
          <cell r="E235" t="str">
            <v>TV</v>
          </cell>
        </row>
        <row r="236">
          <cell r="E236" t="str">
            <v>TW</v>
          </cell>
        </row>
        <row r="237">
          <cell r="E237" t="str">
            <v>TZ</v>
          </cell>
        </row>
        <row r="238">
          <cell r="E238" t="str">
            <v>UA</v>
          </cell>
        </row>
        <row r="239">
          <cell r="E239" t="str">
            <v>UE</v>
          </cell>
        </row>
        <row r="240">
          <cell r="E240" t="str">
            <v>UG</v>
          </cell>
        </row>
        <row r="241">
          <cell r="E241" t="str">
            <v>UM</v>
          </cell>
        </row>
        <row r="242">
          <cell r="E242" t="str">
            <v>UN</v>
          </cell>
        </row>
        <row r="243">
          <cell r="E243" t="str">
            <v>US</v>
          </cell>
        </row>
        <row r="244">
          <cell r="E244" t="str">
            <v>UY</v>
          </cell>
        </row>
        <row r="245">
          <cell r="E245" t="str">
            <v>UZ</v>
          </cell>
        </row>
        <row r="246">
          <cell r="E246" t="str">
            <v>VA</v>
          </cell>
        </row>
        <row r="247">
          <cell r="E247" t="str">
            <v>VC</v>
          </cell>
        </row>
        <row r="248">
          <cell r="E248" t="str">
            <v>VE</v>
          </cell>
        </row>
        <row r="249">
          <cell r="E249" t="str">
            <v>VG</v>
          </cell>
        </row>
        <row r="250">
          <cell r="E250" t="str">
            <v>VI</v>
          </cell>
        </row>
        <row r="251">
          <cell r="E251" t="str">
            <v>VN</v>
          </cell>
        </row>
        <row r="252">
          <cell r="E252" t="str">
            <v>VU</v>
          </cell>
        </row>
        <row r="253">
          <cell r="E253" t="str">
            <v>WA</v>
          </cell>
        </row>
        <row r="254">
          <cell r="E254" t="str">
            <v>WE</v>
          </cell>
        </row>
        <row r="255">
          <cell r="E255" t="str">
            <v>WF</v>
          </cell>
        </row>
        <row r="256">
          <cell r="E256" t="str">
            <v>WS</v>
          </cell>
        </row>
        <row r="257">
          <cell r="E257" t="str">
            <v>YE</v>
          </cell>
        </row>
        <row r="258">
          <cell r="E258" t="str">
            <v>YT</v>
          </cell>
        </row>
        <row r="259">
          <cell r="E259" t="str">
            <v>YU</v>
          </cell>
        </row>
        <row r="260">
          <cell r="E260" t="str">
            <v>ZA</v>
          </cell>
        </row>
        <row r="261">
          <cell r="E261" t="str">
            <v>ZM</v>
          </cell>
        </row>
        <row r="262">
          <cell r="E262" t="str">
            <v>ZW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laration list"/>
      <sheetName val="AttachmentList"/>
      <sheetName val="Sheet1"/>
    </sheetNames>
    <sheetDataSet>
      <sheetData sheetId="0">
        <row r="4">
          <cell r="AG4" t="str">
            <v>01</v>
          </cell>
          <cell r="AH4" t="str">
            <v>GCN đăng ký tàu biển</v>
          </cell>
        </row>
        <row r="5">
          <cell r="AG5" t="str">
            <v>02</v>
          </cell>
          <cell r="AH5" t="str">
            <v>GCN dung tích quốc tế</v>
          </cell>
        </row>
        <row r="6">
          <cell r="AG6" t="str">
            <v>03</v>
          </cell>
          <cell r="AH6" t="str">
            <v>GCN định biên an toàn tối thiểu</v>
          </cell>
        </row>
        <row r="7">
          <cell r="AG7" t="str">
            <v>04</v>
          </cell>
          <cell r="AH7" t="str">
            <v>GCN mạn khô</v>
          </cell>
        </row>
        <row r="8">
          <cell r="AG8" t="str">
            <v>05</v>
          </cell>
          <cell r="AH8" t="str">
            <v>GCN an toàn kết cấu</v>
          </cell>
        </row>
        <row r="9">
          <cell r="AG9" t="str">
            <v>06</v>
          </cell>
          <cell r="AH9" t="str">
            <v>GCN an toàn trang thiết bị</v>
          </cell>
        </row>
        <row r="10">
          <cell r="AG10" t="str">
            <v>07</v>
          </cell>
          <cell r="AH10" t="str">
            <v>GCN an toàn vô tuyến điện</v>
          </cell>
        </row>
        <row r="11">
          <cell r="AG11" t="str">
            <v>08</v>
          </cell>
          <cell r="AH11" t="str">
            <v>GCN cấp tàu</v>
          </cell>
        </row>
        <row r="12">
          <cell r="AG12" t="str">
            <v>09</v>
          </cell>
          <cell r="AH12" t="str">
            <v>GCN ngăn ngừa ô nhiễm dầu</v>
          </cell>
        </row>
        <row r="13">
          <cell r="AG13">
            <v>10</v>
          </cell>
          <cell r="AH13" t="str">
            <v>GCN khả năng đi biển</v>
          </cell>
        </row>
        <row r="14">
          <cell r="AG14">
            <v>11</v>
          </cell>
          <cell r="AH14" t="str">
            <v>Giấy phép sử dụng đài tàu</v>
          </cell>
        </row>
        <row r="15">
          <cell r="AG15">
            <v>12</v>
          </cell>
          <cell r="AH15" t="str">
            <v>GCN phù hợp ISM Code</v>
          </cell>
        </row>
        <row r="16">
          <cell r="AG16">
            <v>13</v>
          </cell>
          <cell r="AH16" t="str">
            <v>GCN Quản lý an toàn</v>
          </cell>
        </row>
        <row r="17">
          <cell r="AG17">
            <v>14</v>
          </cell>
          <cell r="AH17" t="str">
            <v>GCN an ninh tàu biển</v>
          </cell>
        </row>
        <row r="18">
          <cell r="AG18">
            <v>15</v>
          </cell>
          <cell r="AH18" t="str">
            <v>GCN bảo hiểm trách nhiệm dân sự chủ tàu về ô nhiễm dầu nhiên liệu</v>
          </cell>
        </row>
        <row r="19">
          <cell r="AG19">
            <v>16</v>
          </cell>
          <cell r="AH19" t="str">
            <v>GCN bảo hiểm trách nhiệm dân sự chủ tàu</v>
          </cell>
        </row>
        <row r="20">
          <cell r="AG20">
            <v>17</v>
          </cell>
          <cell r="AH20" t="str">
            <v>GCN an toàn tàu khách</v>
          </cell>
        </row>
        <row r="21">
          <cell r="AG21">
            <v>18</v>
          </cell>
          <cell r="AH21" t="str">
            <v>GCN phù hợp chở xô khí hóa lỏng</v>
          </cell>
        </row>
        <row r="22">
          <cell r="AG22">
            <v>19</v>
          </cell>
          <cell r="AH22" t="str">
            <v>GCN phù hợp chở xô hóa chất nguy hiểm</v>
          </cell>
        </row>
        <row r="23">
          <cell r="AG23">
            <v>20</v>
          </cell>
          <cell r="AH23" t="str">
            <v>GCN ngăn ngừa ô nhiễm tàu chở xô chất lỏng độc hại</v>
          </cell>
        </row>
        <row r="24">
          <cell r="AG24">
            <v>21</v>
          </cell>
          <cell r="AH24" t="str">
            <v>GCN an toàn Giàn khoan di động</v>
          </cell>
        </row>
        <row r="25">
          <cell r="AG25">
            <v>22</v>
          </cell>
          <cell r="AH25" t="str">
            <v>GCN ngăn ngừa ô nhiễm nước thải</v>
          </cell>
        </row>
        <row r="26">
          <cell r="AG26">
            <v>23</v>
          </cell>
          <cell r="AH26" t="str">
            <v>GCN ngăn ngừa ô nhiễm không khí</v>
          </cell>
        </row>
        <row r="27">
          <cell r="AG27">
            <v>24</v>
          </cell>
          <cell r="AH27" t="str">
            <v>GCN ngăn ngừa ô nhiễm không khí của động cơ</v>
          </cell>
        </row>
        <row r="28">
          <cell r="AG28">
            <v>25</v>
          </cell>
          <cell r="AH28" t="str">
            <v>GCN Sử dụng hiệu quả năng lượng</v>
          </cell>
        </row>
        <row r="29">
          <cell r="AG29">
            <v>26</v>
          </cell>
          <cell r="AH29" t="str">
            <v>GCN Lao động hàng hải</v>
          </cell>
        </row>
        <row r="30">
          <cell r="AG30">
            <v>27</v>
          </cell>
          <cell r="AH30" t="str">
            <v>GCN phê duyệt kế hoạch chở xô hàng hạt</v>
          </cell>
        </row>
        <row r="31">
          <cell r="AG31">
            <v>28</v>
          </cell>
          <cell r="AH31" t="str">
            <v>GCN cho hệ thống chống hà của tàu</v>
          </cell>
        </row>
        <row r="32">
          <cell r="AG32">
            <v>29</v>
          </cell>
          <cell r="AH32" t="str">
            <v>GCN phù hợp để vận chuyển hàng nguy hiểm ở dạng đóng gói hoặc dạng rắn chở xô</v>
          </cell>
        </row>
        <row r="33">
          <cell r="AG33">
            <v>30</v>
          </cell>
          <cell r="AH33" t="str">
            <v>GCN phù hợp để chở hàng rời theo Bộ luật về thực hành an toàn đối với hàng rời chở xô bằng tàu biển</v>
          </cell>
        </row>
        <row r="34">
          <cell r="AG34">
            <v>31</v>
          </cell>
          <cell r="AH34" t="str">
            <v>GCN quốc tế về ngăn ngừa ô nhiễm do chất lỏng độc hại chở xô</v>
          </cell>
        </row>
        <row r="35">
          <cell r="AG35">
            <v>32</v>
          </cell>
          <cell r="AH35" t="str">
            <v>GCN chuyên môn của thuyền trưởng, sỹ quan và thuyền viên</v>
          </cell>
        </row>
        <row r="36">
          <cell r="AG36">
            <v>33</v>
          </cell>
          <cell r="AH36" t="str">
            <v>Giấy chứng nhận huấn luyện nghiệp vụ đặc biệt của thuyền viên khi làm việc trên tàu dầu, gas, hóa chất</v>
          </cell>
        </row>
        <row r="37">
          <cell r="AG37">
            <v>34</v>
          </cell>
          <cell r="AH37" t="str">
            <v>Giấy chứng nhận khác (nếu áp dụng)</v>
          </cell>
        </row>
        <row r="38">
          <cell r="AG38">
            <v>35</v>
          </cell>
          <cell r="AH38" t="str">
            <v>Giấy phép hoặc văn bản chấp thuận thực hiện hoạt động đặc thù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ovs@perfectlink.vn" TargetMode="External"/><Relationship Id="rId3" Type="http://schemas.openxmlformats.org/officeDocument/2006/relationships/hyperlink" Target="mailto:bd-mng@perfectlink.vn" TargetMode="External"/><Relationship Id="rId7" Type="http://schemas.openxmlformats.org/officeDocument/2006/relationships/hyperlink" Target="mailto:ivy@perfectlink.vn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mailto:cs@perfectlink.vn" TargetMode="External"/><Relationship Id="rId1" Type="http://schemas.openxmlformats.org/officeDocument/2006/relationships/hyperlink" Target="mailto:docs@perfectlink.vn" TargetMode="External"/><Relationship Id="rId6" Type="http://schemas.openxmlformats.org/officeDocument/2006/relationships/hyperlink" Target="mailto:sales@perfectlink.vn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acc@perfectlink.vn" TargetMode="External"/><Relationship Id="rId10" Type="http://schemas.openxmlformats.org/officeDocument/2006/relationships/hyperlink" Target="mailto:hr@perfectlink.vn" TargetMode="External"/><Relationship Id="rId4" Type="http://schemas.openxmlformats.org/officeDocument/2006/relationships/hyperlink" Target="mailto:sales-09@perfectlink.vn" TargetMode="External"/><Relationship Id="rId9" Type="http://schemas.openxmlformats.org/officeDocument/2006/relationships/hyperlink" Target="mailto:sales-09@perfectlink.vn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perfectlink.123websitedev.com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perfectlink.123websitedev.com/" TargetMode="External"/><Relationship Id="rId1" Type="http://schemas.openxmlformats.org/officeDocument/2006/relationships/hyperlink" Target="http://www.perfectlink.vn/" TargetMode="Externa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perfectlink.vn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erfectlink.vn/" TargetMode="External"/><Relationship Id="rId2" Type="http://schemas.openxmlformats.org/officeDocument/2006/relationships/hyperlink" Target="http://www.perfectlink.vn/" TargetMode="External"/><Relationship Id="rId1" Type="http://schemas.openxmlformats.org/officeDocument/2006/relationships/hyperlink" Target="http://www.perfectlink.vn/" TargetMode="External"/><Relationship Id="rId6" Type="http://schemas.openxmlformats.org/officeDocument/2006/relationships/drawing" Target="../drawings/drawing7.xml"/><Relationship Id="rId5" Type="http://schemas.openxmlformats.org/officeDocument/2006/relationships/printerSettings" Target="../printerSettings/printerSettings7.bin"/><Relationship Id="rId4" Type="http://schemas.openxmlformats.org/officeDocument/2006/relationships/hyperlink" Target="https://perfectlink.123websitedev.com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perfectlink.123websitedev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1B389-DC95-4DFB-A510-56319C2F35B4}">
  <sheetPr>
    <tabColor rgb="FFFF0000"/>
  </sheetPr>
  <dimension ref="A1:T35"/>
  <sheetViews>
    <sheetView tabSelected="1" zoomScaleNormal="100" workbookViewId="0">
      <pane ySplit="2" topLeftCell="A3" activePane="bottomLeft" state="frozen"/>
      <selection pane="bottomLeft" activeCell="C22" sqref="C22"/>
    </sheetView>
  </sheetViews>
  <sheetFormatPr defaultColWidth="0" defaultRowHeight="0" customHeight="1" zeroHeight="1" x14ac:dyDescent="0.2"/>
  <cols>
    <col min="1" max="1" width="2.7109375" style="66" customWidth="1"/>
    <col min="2" max="2" width="11.85546875" style="66" customWidth="1"/>
    <col min="3" max="3" width="4" style="66" customWidth="1"/>
    <col min="4" max="4" width="3.85546875" style="66" customWidth="1"/>
    <col min="5" max="5" width="1.140625" style="66" customWidth="1"/>
    <col min="6" max="6" width="10" style="66" customWidth="1"/>
    <col min="7" max="7" width="0.140625" style="66" customWidth="1"/>
    <col min="8" max="8" width="5.42578125" style="66" customWidth="1"/>
    <col min="9" max="9" width="1.140625" style="66" customWidth="1"/>
    <col min="10" max="10" width="6.5703125" style="66" customWidth="1"/>
    <col min="11" max="11" width="0.140625" style="66" customWidth="1"/>
    <col min="12" max="12" width="7" style="66" customWidth="1"/>
    <col min="13" max="13" width="1" style="66" customWidth="1"/>
    <col min="14" max="14" width="11.42578125" style="66" customWidth="1"/>
    <col min="15" max="15" width="0.42578125" style="66" customWidth="1"/>
    <col min="16" max="16" width="10.5703125" style="66" customWidth="1"/>
    <col min="17" max="17" width="1.140625" style="66" customWidth="1"/>
    <col min="18" max="18" width="13.28515625" style="66" customWidth="1"/>
    <col min="19" max="19" width="0.42578125" style="66" customWidth="1"/>
    <col min="20" max="20" width="0" style="66" hidden="1" customWidth="1"/>
    <col min="21" max="16384" width="9" style="66" hidden="1"/>
  </cols>
  <sheetData>
    <row r="1" spans="1:19" ht="62.25" customHeight="1" thickBot="1" x14ac:dyDescent="0.25">
      <c r="A1" s="62"/>
      <c r="B1" s="62"/>
      <c r="C1" s="62"/>
      <c r="D1" s="97"/>
      <c r="E1" s="98"/>
      <c r="F1" s="265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</row>
    <row r="2" spans="1:19" s="99" customFormat="1" ht="21" customHeight="1" x14ac:dyDescent="0.25">
      <c r="A2" s="267" t="s">
        <v>535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</row>
    <row r="3" spans="1:19" s="100" customFormat="1" ht="42" customHeight="1" x14ac:dyDescent="0.25">
      <c r="B3" s="268" t="s">
        <v>280</v>
      </c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</row>
    <row r="4" spans="1:19" s="100" customFormat="1" ht="19.5" customHeight="1" x14ac:dyDescent="0.25">
      <c r="B4" s="264" t="s">
        <v>937</v>
      </c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</row>
    <row r="5" spans="1:19" s="100" customFormat="1" ht="20.25" customHeight="1" x14ac:dyDescent="0.25">
      <c r="B5" s="103" t="s">
        <v>931</v>
      </c>
      <c r="O5" s="102"/>
      <c r="P5" s="102"/>
      <c r="R5" s="101" t="s">
        <v>281</v>
      </c>
    </row>
    <row r="6" spans="1:19" s="100" customFormat="1" ht="20.25" customHeight="1" x14ac:dyDescent="0.25">
      <c r="B6" s="103" t="s">
        <v>932</v>
      </c>
      <c r="O6" s="102"/>
      <c r="P6" s="102"/>
      <c r="R6" s="101" t="s">
        <v>281</v>
      </c>
    </row>
    <row r="7" spans="1:19" s="100" customFormat="1" ht="20.25" customHeight="1" x14ac:dyDescent="0.25">
      <c r="B7" s="100" t="s">
        <v>933</v>
      </c>
      <c r="O7" s="103"/>
      <c r="P7" s="103"/>
      <c r="R7" s="101" t="s">
        <v>281</v>
      </c>
    </row>
    <row r="8" spans="1:19" s="100" customFormat="1" ht="20.25" customHeight="1" x14ac:dyDescent="0.25">
      <c r="B8" s="103" t="s">
        <v>934</v>
      </c>
      <c r="O8" s="102"/>
      <c r="P8" s="102"/>
      <c r="R8" s="101" t="s">
        <v>281</v>
      </c>
    </row>
    <row r="9" spans="1:19" s="100" customFormat="1" ht="20.25" customHeight="1" x14ac:dyDescent="0.25">
      <c r="B9" s="103" t="s">
        <v>935</v>
      </c>
      <c r="O9" s="103"/>
      <c r="P9" s="103"/>
      <c r="R9" s="101" t="s">
        <v>281</v>
      </c>
    </row>
    <row r="10" spans="1:19" s="100" customFormat="1" ht="20.25" customHeight="1" x14ac:dyDescent="0.25">
      <c r="B10" s="153" t="s">
        <v>936</v>
      </c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01" t="s">
        <v>281</v>
      </c>
      <c r="S10" s="103"/>
    </row>
    <row r="11" spans="1:19" s="167" customFormat="1" ht="5.25" customHeight="1" x14ac:dyDescent="0.25">
      <c r="A11" s="104"/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66"/>
      <c r="S11" s="104"/>
    </row>
    <row r="12" spans="1:19" s="162" customFormat="1" ht="38.25" customHeight="1" x14ac:dyDescent="0.25">
      <c r="A12" s="100"/>
      <c r="B12" s="262" t="s">
        <v>282</v>
      </c>
      <c r="C12" s="263"/>
      <c r="D12" s="263"/>
      <c r="E12" s="263"/>
      <c r="F12" s="263"/>
      <c r="G12" s="263"/>
      <c r="H12" s="263"/>
      <c r="I12" s="263"/>
      <c r="J12" s="263"/>
      <c r="K12" s="263"/>
      <c r="L12" s="263"/>
      <c r="M12" s="263"/>
      <c r="N12" s="263"/>
      <c r="O12" s="263"/>
      <c r="P12" s="263"/>
      <c r="Q12" s="263"/>
      <c r="R12" s="263"/>
      <c r="S12" s="100"/>
    </row>
    <row r="13" spans="1:19" s="162" customFormat="1" ht="17.25" customHeight="1" x14ac:dyDescent="0.25">
      <c r="A13" s="100"/>
      <c r="B13" s="105" t="s">
        <v>943</v>
      </c>
      <c r="C13" s="106"/>
      <c r="D13" s="107"/>
      <c r="E13" s="106"/>
      <c r="F13" s="108" t="s">
        <v>283</v>
      </c>
      <c r="G13" s="108"/>
      <c r="H13" s="109"/>
      <c r="I13" s="108"/>
      <c r="J13" s="109" t="s">
        <v>284</v>
      </c>
      <c r="K13" s="108"/>
      <c r="L13" s="108"/>
      <c r="M13" s="108"/>
      <c r="N13" s="110" t="s">
        <v>285</v>
      </c>
      <c r="O13" s="108"/>
      <c r="P13" s="111" t="s">
        <v>286</v>
      </c>
      <c r="Q13" s="108"/>
      <c r="R13" s="161"/>
      <c r="S13" s="112"/>
    </row>
    <row r="14" spans="1:19" s="162" customFormat="1" ht="14.25" customHeight="1" x14ac:dyDescent="0.25">
      <c r="A14" s="100"/>
      <c r="B14" s="113" t="s">
        <v>287</v>
      </c>
      <c r="C14" s="114"/>
      <c r="D14" s="115"/>
      <c r="E14" s="114"/>
      <c r="F14" s="116" t="s">
        <v>945</v>
      </c>
      <c r="G14" s="115"/>
      <c r="H14" s="117"/>
      <c r="I14" s="115"/>
      <c r="J14" s="117" t="s">
        <v>289</v>
      </c>
      <c r="K14" s="115"/>
      <c r="L14" s="115"/>
      <c r="M14" s="115"/>
      <c r="N14" s="118">
        <v>103</v>
      </c>
      <c r="O14" s="115"/>
      <c r="P14" s="120" t="s">
        <v>942</v>
      </c>
      <c r="Q14" s="115"/>
      <c r="R14" s="163"/>
      <c r="S14" s="116"/>
    </row>
    <row r="15" spans="1:19" s="162" customFormat="1" ht="14.25" customHeight="1" x14ac:dyDescent="0.25">
      <c r="A15" s="100"/>
      <c r="B15" s="119" t="s">
        <v>290</v>
      </c>
      <c r="C15" s="120"/>
      <c r="D15" s="121"/>
      <c r="E15" s="120"/>
      <c r="F15" s="122" t="s">
        <v>291</v>
      </c>
      <c r="G15" s="121"/>
      <c r="H15" s="123"/>
      <c r="I15" s="121"/>
      <c r="J15" s="123" t="s">
        <v>289</v>
      </c>
      <c r="K15" s="121"/>
      <c r="L15" s="121"/>
      <c r="M15" s="121"/>
      <c r="N15" s="124">
        <v>106</v>
      </c>
      <c r="O15" s="121"/>
      <c r="P15" s="120" t="s">
        <v>292</v>
      </c>
      <c r="Q15" s="121"/>
      <c r="R15" s="164"/>
      <c r="S15" s="122"/>
    </row>
    <row r="16" spans="1:19" s="162" customFormat="1" ht="14.25" customHeight="1" x14ac:dyDescent="0.25">
      <c r="A16" s="100"/>
      <c r="B16" s="113" t="s">
        <v>950</v>
      </c>
      <c r="C16" s="114"/>
      <c r="D16" s="115"/>
      <c r="E16" s="114"/>
      <c r="F16" s="116" t="s">
        <v>948</v>
      </c>
      <c r="G16" s="115"/>
      <c r="H16" s="117"/>
      <c r="I16" s="115"/>
      <c r="J16" s="117" t="s">
        <v>289</v>
      </c>
      <c r="K16" s="115"/>
      <c r="L16" s="115"/>
      <c r="M16" s="115"/>
      <c r="N16" s="118">
        <v>0</v>
      </c>
      <c r="O16" s="115"/>
      <c r="P16" s="120" t="s">
        <v>949</v>
      </c>
      <c r="Q16" s="115"/>
      <c r="R16" s="163"/>
      <c r="S16" s="116"/>
    </row>
    <row r="17" spans="1:19" s="162" customFormat="1" ht="14.25" customHeight="1" x14ac:dyDescent="0.25">
      <c r="A17" s="100"/>
      <c r="B17" s="113" t="s">
        <v>293</v>
      </c>
      <c r="C17" s="114"/>
      <c r="D17" s="115"/>
      <c r="E17" s="114"/>
      <c r="F17" s="116" t="s">
        <v>294</v>
      </c>
      <c r="G17" s="115"/>
      <c r="H17" s="117"/>
      <c r="I17" s="115"/>
      <c r="J17" s="117" t="s">
        <v>289</v>
      </c>
      <c r="K17" s="115"/>
      <c r="L17" s="115"/>
      <c r="M17" s="115"/>
      <c r="N17" s="118">
        <v>0</v>
      </c>
      <c r="O17" s="115"/>
      <c r="P17" s="114" t="s">
        <v>295</v>
      </c>
      <c r="Q17" s="115"/>
      <c r="R17" s="163"/>
      <c r="S17" s="116"/>
    </row>
    <row r="18" spans="1:19" s="162" customFormat="1" ht="14.25" customHeight="1" x14ac:dyDescent="0.25">
      <c r="A18" s="100"/>
      <c r="B18" s="119" t="s">
        <v>362</v>
      </c>
      <c r="C18" s="120"/>
      <c r="D18" s="121"/>
      <c r="E18" s="120"/>
      <c r="F18" s="122" t="s">
        <v>363</v>
      </c>
      <c r="G18" s="121"/>
      <c r="H18" s="123"/>
      <c r="I18" s="121"/>
      <c r="J18" s="123" t="s">
        <v>364</v>
      </c>
      <c r="K18" s="121"/>
      <c r="L18" s="121"/>
      <c r="M18" s="121"/>
      <c r="N18" s="124">
        <v>109</v>
      </c>
      <c r="O18" s="121" t="str">
        <f>P13</f>
        <v>MAIL</v>
      </c>
      <c r="P18" s="120" t="s">
        <v>365</v>
      </c>
      <c r="Q18" s="121"/>
      <c r="R18" s="164"/>
      <c r="S18" s="122"/>
    </row>
    <row r="19" spans="1:19" s="162" customFormat="1" ht="14.25" customHeight="1" x14ac:dyDescent="0.25">
      <c r="A19" s="100"/>
      <c r="B19" s="113" t="s">
        <v>296</v>
      </c>
      <c r="C19" s="114"/>
      <c r="D19" s="115"/>
      <c r="E19" s="114"/>
      <c r="F19" s="116" t="s">
        <v>366</v>
      </c>
      <c r="G19" s="115"/>
      <c r="H19" s="117"/>
      <c r="I19" s="115"/>
      <c r="J19" s="117" t="s">
        <v>367</v>
      </c>
      <c r="K19" s="115"/>
      <c r="L19" s="115"/>
      <c r="M19" s="115"/>
      <c r="N19" s="118">
        <v>110</v>
      </c>
      <c r="O19" s="115" t="str">
        <f>P14</f>
        <v>docs@perfectlink.vn</v>
      </c>
      <c r="P19" s="114" t="s">
        <v>368</v>
      </c>
      <c r="Q19" s="115"/>
      <c r="R19" s="163"/>
      <c r="S19" s="122"/>
    </row>
    <row r="20" spans="1:19" s="162" customFormat="1" ht="14.25" customHeight="1" x14ac:dyDescent="0.25">
      <c r="A20" s="100"/>
      <c r="B20" s="119" t="s">
        <v>369</v>
      </c>
      <c r="C20" s="120"/>
      <c r="D20" s="121"/>
      <c r="E20" s="120"/>
      <c r="F20" s="122" t="s">
        <v>297</v>
      </c>
      <c r="G20" s="121"/>
      <c r="H20" s="123"/>
      <c r="I20" s="121"/>
      <c r="J20" s="123" t="s">
        <v>298</v>
      </c>
      <c r="K20" s="121"/>
      <c r="L20" s="121"/>
      <c r="M20" s="121"/>
      <c r="N20" s="124">
        <v>105</v>
      </c>
      <c r="O20" s="121" t="str">
        <f>P13</f>
        <v>MAIL</v>
      </c>
      <c r="P20" s="120" t="s">
        <v>299</v>
      </c>
      <c r="Q20" s="121"/>
      <c r="R20" s="164"/>
      <c r="S20" s="122"/>
    </row>
    <row r="21" spans="1:19" s="162" customFormat="1" ht="14.25" customHeight="1" x14ac:dyDescent="0.25">
      <c r="A21" s="100"/>
      <c r="B21" s="113" t="s">
        <v>944</v>
      </c>
      <c r="C21" s="114"/>
      <c r="D21" s="115"/>
      <c r="E21" s="114"/>
      <c r="F21" s="116" t="s">
        <v>288</v>
      </c>
      <c r="G21" s="115"/>
      <c r="H21" s="117"/>
      <c r="I21" s="115"/>
      <c r="J21" s="319" t="s">
        <v>946</v>
      </c>
      <c r="K21" s="319"/>
      <c r="L21" s="319"/>
      <c r="M21" s="319"/>
      <c r="N21" s="118">
        <v>104</v>
      </c>
      <c r="O21" s="115"/>
      <c r="P21" s="120" t="s">
        <v>947</v>
      </c>
      <c r="Q21" s="115"/>
      <c r="R21" s="163"/>
      <c r="S21" s="116"/>
    </row>
    <row r="22" spans="1:19" s="162" customFormat="1" ht="14.25" customHeight="1" x14ac:dyDescent="0.25">
      <c r="A22" s="100"/>
      <c r="B22" s="119" t="s">
        <v>369</v>
      </c>
      <c r="C22" s="120"/>
      <c r="D22" s="121"/>
      <c r="E22" s="120"/>
      <c r="F22" s="122" t="s">
        <v>297</v>
      </c>
      <c r="G22" s="121"/>
      <c r="H22" s="123"/>
      <c r="I22" s="121"/>
      <c r="J22" s="123" t="s">
        <v>298</v>
      </c>
      <c r="K22" s="121"/>
      <c r="L22" s="121"/>
      <c r="M22" s="121"/>
      <c r="N22" s="124">
        <v>105</v>
      </c>
      <c r="O22" s="121" t="str">
        <f>P15</f>
        <v>cs@perfectlink.vn</v>
      </c>
      <c r="P22" s="120" t="s">
        <v>299</v>
      </c>
      <c r="Q22" s="121"/>
      <c r="R22" s="164"/>
      <c r="S22" s="122"/>
    </row>
    <row r="23" spans="1:19" s="162" customFormat="1" ht="14.25" customHeight="1" x14ac:dyDescent="0.25">
      <c r="A23" s="100"/>
      <c r="B23" s="113" t="s">
        <v>370</v>
      </c>
      <c r="C23" s="114"/>
      <c r="D23" s="115"/>
      <c r="E23" s="114"/>
      <c r="F23" s="116" t="s">
        <v>300</v>
      </c>
      <c r="G23" s="115"/>
      <c r="H23" s="117"/>
      <c r="I23" s="115"/>
      <c r="J23" s="117" t="s">
        <v>301</v>
      </c>
      <c r="K23" s="115"/>
      <c r="L23" s="115"/>
      <c r="M23" s="115"/>
      <c r="N23" s="118">
        <v>125</v>
      </c>
      <c r="O23" s="115"/>
      <c r="P23" s="114" t="s">
        <v>302</v>
      </c>
      <c r="Q23" s="115"/>
      <c r="R23" s="163"/>
      <c r="S23" s="116"/>
    </row>
    <row r="24" spans="1:19" s="162" customFormat="1" ht="14.25" customHeight="1" x14ac:dyDescent="0.25">
      <c r="A24" s="100"/>
      <c r="B24" s="125" t="s">
        <v>371</v>
      </c>
      <c r="C24" s="126"/>
      <c r="D24" s="127"/>
      <c r="E24" s="126"/>
      <c r="F24" s="261" t="s">
        <v>372</v>
      </c>
      <c r="G24" s="261"/>
      <c r="H24" s="261"/>
      <c r="I24" s="261"/>
      <c r="J24" s="261"/>
      <c r="K24" s="261"/>
      <c r="L24" s="261"/>
      <c r="M24" s="261"/>
      <c r="N24" s="261"/>
      <c r="O24" s="127"/>
      <c r="P24" s="260"/>
      <c r="Q24" s="127"/>
      <c r="R24" s="165"/>
      <c r="S24" s="127"/>
    </row>
    <row r="25" spans="1:19" s="162" customFormat="1" ht="12.75" customHeight="1" x14ac:dyDescent="0.2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168"/>
      <c r="S25" s="66"/>
    </row>
    <row r="26" spans="1:19" s="162" customFormat="1" ht="12.75" customHeight="1" x14ac:dyDescent="0.2">
      <c r="A26" s="66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168"/>
      <c r="S26" s="66"/>
    </row>
    <row r="27" spans="1:19" s="3" customFormat="1" ht="12.75" x14ac:dyDescent="0.2">
      <c r="A27" s="66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168"/>
      <c r="S27" s="66"/>
    </row>
    <row r="28" spans="1:19" s="3" customFormat="1" ht="12.75" x14ac:dyDescent="0.2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168"/>
      <c r="S28" s="66"/>
    </row>
    <row r="29" spans="1:19" s="3" customFormat="1" ht="12.75" x14ac:dyDescent="0.2">
      <c r="A29" s="66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168"/>
      <c r="S29" s="66"/>
    </row>
    <row r="30" spans="1:19" s="3" customFormat="1" ht="12.75" x14ac:dyDescent="0.2">
      <c r="A30" s="66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168"/>
      <c r="S30" s="66"/>
    </row>
    <row r="31" spans="1:19" s="3" customFormat="1" ht="12.75" x14ac:dyDescent="0.2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168"/>
      <c r="S31" s="66"/>
    </row>
    <row r="32" spans="1:19" s="3" customFormat="1" ht="12.75" x14ac:dyDescent="0.2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168"/>
      <c r="S32" s="66"/>
    </row>
    <row r="33" spans="1:19" s="3" customFormat="1" ht="12.75" x14ac:dyDescent="0.2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168"/>
      <c r="S33" s="66"/>
    </row>
    <row r="34" spans="1:19" s="3" customFormat="1" ht="12.75" x14ac:dyDescent="0.2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168"/>
      <c r="S34" s="66"/>
    </row>
    <row r="35" spans="1:19" s="3" customFormat="1" ht="13.5" thickBot="1" x14ac:dyDescent="0.25">
      <c r="A35" s="128"/>
      <c r="B35" s="128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69"/>
      <c r="S35" s="128"/>
    </row>
  </sheetData>
  <sheetProtection formatCells="0" formatColumns="0" formatRows="0"/>
  <mergeCells count="7">
    <mergeCell ref="F24:N24"/>
    <mergeCell ref="B12:R12"/>
    <mergeCell ref="B4:R4"/>
    <mergeCell ref="F1:S1"/>
    <mergeCell ref="A2:S2"/>
    <mergeCell ref="B3:R3"/>
    <mergeCell ref="J21:M21"/>
  </mergeCells>
  <hyperlinks>
    <hyperlink ref="R5" location="'Customs + Logistics Service '!A1" display="CLICK HERE" xr:uid="{27DB63D5-35D3-49A0-8B0B-963CCED4A848}"/>
    <hyperlink ref="R6" location="'Trucking  Sea LCL +FCL HCM USD'!A1" display="CLICK HERE" xr:uid="{9324151D-6F8B-4398-9004-FFFA1C857DC6}"/>
    <hyperlink ref="R8" location="'Trucking LCL -HPH'!A1" display="CLICK HERE" xr:uid="{F27C25D3-975B-446E-90A5-75AF9BD9E3C6}"/>
    <hyperlink ref="R10" location="'Term conditions'!A1" display="CLICK HERE" xr:uid="{D19A66FA-B08D-46D5-AAD8-73B9D13D3FBF}"/>
    <hyperlink ref="R9" location="'Trucking FCL - HPH'!A1" display="CLICK HERE" xr:uid="{D67B2DC9-64CF-4416-BA89-B6875E3A6F00}"/>
    <hyperlink ref="P14" r:id="rId1" xr:uid="{1A9B2025-5F0F-45AC-A847-2F545018B021}"/>
    <hyperlink ref="P15" r:id="rId2" xr:uid="{C8D79E03-DDDA-4EA2-BA11-CCA372E5D0C1}"/>
    <hyperlink ref="P23" r:id="rId3" xr:uid="{1032D835-FB3F-4CF7-8187-9F20E2772B7F}"/>
    <hyperlink ref="P22" r:id="rId4" xr:uid="{236F0D9C-95EC-44B4-8EE8-1C75F79B5622}"/>
    <hyperlink ref="P17" r:id="rId5" xr:uid="{537EDEBC-005C-4834-98B6-F2B0359CA4AE}"/>
    <hyperlink ref="P19" r:id="rId6" xr:uid="{65DE948D-B78A-4981-9548-53AE0CFDC8A8}"/>
    <hyperlink ref="P18" r:id="rId7" xr:uid="{3E5DB091-092D-408C-82E4-2C101A0D5E81}"/>
    <hyperlink ref="R7" location="'Trucking  Sea LCL +FCL HCM USD'!A1" display="CLICK HERE" xr:uid="{568C33EC-C492-4CFE-BACE-51E32589CA12}"/>
    <hyperlink ref="P21" r:id="rId8" xr:uid="{D3BD3BD3-BF84-439A-9989-053076A30C31}"/>
    <hyperlink ref="P20" r:id="rId9" xr:uid="{1D20C91F-20EC-4E7C-9FC3-15106443E3B2}"/>
    <hyperlink ref="P16" r:id="rId10" xr:uid="{F753DC88-033D-4396-B79B-A0EFC44A9514}"/>
  </hyperlinks>
  <pageMargins left="0.25" right="0.25" top="0.75" bottom="0.75" header="0.3" footer="0.3"/>
  <pageSetup orientation="portrait" horizontalDpi="4294967292" r:id="rId11"/>
  <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D9361-2A9B-4926-920C-1DA429E53485}">
  <sheetPr>
    <tabColor rgb="FFFF0000"/>
  </sheetPr>
  <dimension ref="A1:M19"/>
  <sheetViews>
    <sheetView workbookViewId="0">
      <selection activeCell="B13" sqref="B13"/>
    </sheetView>
  </sheetViews>
  <sheetFormatPr defaultColWidth="0" defaultRowHeight="15" zeroHeight="1" x14ac:dyDescent="0.25"/>
  <cols>
    <col min="1" max="1" width="6.85546875" style="83" customWidth="1"/>
    <col min="2" max="2" width="117.28515625" style="84" customWidth="1"/>
    <col min="3" max="16384" width="9.140625" style="84" hidden="1"/>
  </cols>
  <sheetData>
    <row r="1" spans="1:13" s="85" customFormat="1" ht="67.5" customHeight="1" x14ac:dyDescent="0.25">
      <c r="F1" s="86"/>
      <c r="G1" s="86"/>
      <c r="M1" s="87" t="s">
        <v>277</v>
      </c>
    </row>
    <row r="2" spans="1:13" customFormat="1" ht="23.25" customHeight="1" x14ac:dyDescent="0.25">
      <c r="A2" s="271" t="s">
        <v>159</v>
      </c>
      <c r="B2" s="271"/>
    </row>
    <row r="3" spans="1:13" s="82" customFormat="1" ht="15.75" x14ac:dyDescent="0.25">
      <c r="A3" s="80" t="s">
        <v>252</v>
      </c>
      <c r="B3" s="81" t="s">
        <v>253</v>
      </c>
    </row>
    <row r="4" spans="1:13" s="82" customFormat="1" ht="42" customHeight="1" thickBot="1" x14ac:dyDescent="0.3">
      <c r="A4" s="270" t="s">
        <v>360</v>
      </c>
      <c r="B4" s="270"/>
    </row>
    <row r="5" spans="1:13" s="82" customFormat="1" ht="15.75" x14ac:dyDescent="0.25">
      <c r="A5" s="154">
        <v>1</v>
      </c>
      <c r="B5" s="155" t="s">
        <v>542</v>
      </c>
    </row>
    <row r="6" spans="1:13" s="82" customFormat="1" ht="15.75" x14ac:dyDescent="0.25">
      <c r="A6" s="156">
        <v>2</v>
      </c>
      <c r="B6" s="157" t="s">
        <v>161</v>
      </c>
    </row>
    <row r="7" spans="1:13" s="82" customFormat="1" ht="15.75" x14ac:dyDescent="0.25">
      <c r="A7" s="156"/>
      <c r="B7" s="157" t="s">
        <v>526</v>
      </c>
    </row>
    <row r="8" spans="1:13" s="82" customFormat="1" ht="15.75" x14ac:dyDescent="0.25">
      <c r="A8" s="156"/>
      <c r="B8" s="157" t="s">
        <v>527</v>
      </c>
    </row>
    <row r="9" spans="1:13" s="82" customFormat="1" ht="15.75" x14ac:dyDescent="0.25">
      <c r="A9" s="156"/>
      <c r="B9" s="157" t="s">
        <v>528</v>
      </c>
    </row>
    <row r="10" spans="1:13" s="82" customFormat="1" ht="31.5" x14ac:dyDescent="0.25">
      <c r="A10" s="158">
        <v>3</v>
      </c>
      <c r="B10" s="157" t="s">
        <v>175</v>
      </c>
    </row>
    <row r="11" spans="1:13" s="82" customFormat="1" ht="31.5" x14ac:dyDescent="0.25">
      <c r="A11" s="158">
        <v>4</v>
      </c>
      <c r="B11" s="157" t="s">
        <v>174</v>
      </c>
    </row>
    <row r="12" spans="1:13" s="82" customFormat="1" ht="15.75" x14ac:dyDescent="0.25">
      <c r="A12" s="158">
        <v>5</v>
      </c>
      <c r="B12" s="157" t="s">
        <v>173</v>
      </c>
    </row>
    <row r="13" spans="1:13" s="82" customFormat="1" ht="15.75" x14ac:dyDescent="0.25">
      <c r="A13" s="158">
        <v>6</v>
      </c>
      <c r="B13" s="157" t="s">
        <v>529</v>
      </c>
    </row>
    <row r="14" spans="1:13" s="82" customFormat="1" ht="15.75" x14ac:dyDescent="0.25">
      <c r="A14" s="158">
        <v>7</v>
      </c>
      <c r="B14" s="157" t="s">
        <v>176</v>
      </c>
    </row>
    <row r="15" spans="1:13" ht="142.5" customHeight="1" thickBot="1" x14ac:dyDescent="0.3">
      <c r="A15" s="160">
        <v>8</v>
      </c>
      <c r="B15" s="159" t="s">
        <v>359</v>
      </c>
    </row>
    <row r="16" spans="1:13" x14ac:dyDescent="0.25">
      <c r="A16" s="273" t="s">
        <v>510</v>
      </c>
      <c r="B16" s="273"/>
    </row>
    <row r="17" spans="1:2" customFormat="1" ht="23.25" customHeight="1" x14ac:dyDescent="0.25">
      <c r="A17" s="272" t="s">
        <v>511</v>
      </c>
      <c r="B17" s="272"/>
    </row>
    <row r="18" spans="1:2" x14ac:dyDescent="0.25"/>
    <row r="19" spans="1:2" x14ac:dyDescent="0.25"/>
  </sheetData>
  <mergeCells count="4">
    <mergeCell ref="A4:B4"/>
    <mergeCell ref="A2:B2"/>
    <mergeCell ref="A17:B17"/>
    <mergeCell ref="A16:B16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O40"/>
  <sheetViews>
    <sheetView workbookViewId="0">
      <pane xSplit="7" ySplit="3" topLeftCell="H4" activePane="bottomRight" state="frozen"/>
      <selection pane="topRight" activeCell="H1" sqref="H1"/>
      <selection pane="bottomLeft" activeCell="A17" sqref="A17"/>
      <selection pane="bottomRight" activeCell="G10" sqref="G10"/>
    </sheetView>
  </sheetViews>
  <sheetFormatPr defaultColWidth="9.140625" defaultRowHeight="11.25" zeroHeight="1" x14ac:dyDescent="0.2"/>
  <cols>
    <col min="1" max="1" width="20.28515625" style="1" customWidth="1"/>
    <col min="2" max="2" width="17.42578125" style="1" customWidth="1"/>
    <col min="3" max="3" width="32.28515625" style="1" customWidth="1"/>
    <col min="4" max="4" width="19.7109375" style="1" customWidth="1"/>
    <col min="5" max="5" width="22.7109375" style="1" hidden="1" customWidth="1"/>
    <col min="6" max="6" width="27.5703125" style="1" customWidth="1"/>
    <col min="7" max="7" width="62.140625" style="1" customWidth="1"/>
    <col min="8" max="8" width="18.140625" style="203" customWidth="1"/>
    <col min="9" max="9" width="20.140625" style="203" customWidth="1"/>
    <col min="10" max="10" width="18.140625" style="203" customWidth="1"/>
    <col min="11" max="11" width="21.42578125" style="203" customWidth="1"/>
    <col min="12" max="12" width="13.5703125" style="203" customWidth="1"/>
    <col min="13" max="24" width="9.140625" style="203" customWidth="1"/>
    <col min="25" max="25" width="14.85546875" style="203" customWidth="1"/>
    <col min="26" max="27" width="10" style="203" customWidth="1"/>
    <col min="28" max="31" width="9.140625" style="203" customWidth="1"/>
    <col min="32" max="16384" width="9.140625" style="203"/>
  </cols>
  <sheetData>
    <row r="1" spans="1:11" s="195" customFormat="1" ht="35.25" customHeight="1" thickBot="1" x14ac:dyDescent="0.3">
      <c r="A1" s="278" t="s">
        <v>530</v>
      </c>
      <c r="B1" s="279"/>
      <c r="C1" s="279"/>
      <c r="D1" s="279"/>
      <c r="E1" s="279"/>
      <c r="F1" s="279"/>
      <c r="G1" s="280"/>
    </row>
    <row r="2" spans="1:11" s="196" customFormat="1" ht="21.75" thickTop="1" thickBot="1" x14ac:dyDescent="0.35">
      <c r="A2" s="281" t="s">
        <v>193</v>
      </c>
      <c r="B2" s="282"/>
      <c r="C2" s="282"/>
      <c r="D2" s="282"/>
      <c r="E2" s="282"/>
      <c r="F2" s="282"/>
      <c r="G2" s="283"/>
    </row>
    <row r="3" spans="1:11" s="197" customFormat="1" ht="18" customHeight="1" x14ac:dyDescent="0.25">
      <c r="A3" s="191" t="s">
        <v>194</v>
      </c>
      <c r="B3" s="192"/>
      <c r="C3" s="192"/>
      <c r="D3" s="193" t="s">
        <v>524</v>
      </c>
      <c r="E3" s="193" t="s">
        <v>532</v>
      </c>
      <c r="F3" s="193" t="s">
        <v>276</v>
      </c>
      <c r="G3" s="194" t="s">
        <v>531</v>
      </c>
    </row>
    <row r="4" spans="1:11" s="196" customFormat="1" ht="18" customHeight="1" x14ac:dyDescent="0.25">
      <c r="A4" s="212" t="s">
        <v>540</v>
      </c>
      <c r="B4" s="213"/>
      <c r="C4" s="213"/>
      <c r="D4" s="214">
        <v>39</v>
      </c>
      <c r="E4" s="214">
        <f>D4*22000</f>
        <v>858000</v>
      </c>
      <c r="F4" s="215" t="s">
        <v>232</v>
      </c>
      <c r="G4" s="216" t="s">
        <v>536</v>
      </c>
    </row>
    <row r="5" spans="1:11" s="196" customFormat="1" ht="18" customHeight="1" x14ac:dyDescent="0.25">
      <c r="A5" s="212" t="s">
        <v>539</v>
      </c>
      <c r="B5" s="213"/>
      <c r="C5" s="213"/>
      <c r="D5" s="214">
        <v>39</v>
      </c>
      <c r="E5" s="214">
        <f>D5*22000</f>
        <v>858000</v>
      </c>
      <c r="F5" s="215" t="s">
        <v>232</v>
      </c>
      <c r="G5" s="216" t="s">
        <v>536</v>
      </c>
    </row>
    <row r="6" spans="1:11" s="196" customFormat="1" ht="18" customHeight="1" x14ac:dyDescent="0.25">
      <c r="A6" s="217" t="s">
        <v>545</v>
      </c>
      <c r="B6" s="218"/>
      <c r="C6" s="218"/>
      <c r="D6" s="219"/>
      <c r="E6" s="219"/>
      <c r="F6" s="220"/>
      <c r="G6" s="221" t="s">
        <v>544</v>
      </c>
    </row>
    <row r="7" spans="1:11" s="196" customFormat="1" ht="18" customHeight="1" x14ac:dyDescent="0.25">
      <c r="A7" s="6" t="s">
        <v>534</v>
      </c>
      <c r="B7" s="7"/>
      <c r="C7" s="7"/>
      <c r="D7" s="183">
        <f>E7/22000</f>
        <v>15.909090909090908</v>
      </c>
      <c r="E7" s="15">
        <v>350000</v>
      </c>
      <c r="F7" s="15" t="s">
        <v>232</v>
      </c>
      <c r="G7" s="4"/>
    </row>
    <row r="8" spans="1:11" s="196" customFormat="1" ht="18" customHeight="1" x14ac:dyDescent="0.25">
      <c r="A8" s="8" t="s">
        <v>221</v>
      </c>
      <c r="B8" s="9"/>
      <c r="C8" s="9"/>
      <c r="D8" s="183">
        <f t="shared" ref="D8:D39" si="0">E8/22000</f>
        <v>27.272727272727273</v>
      </c>
      <c r="E8" s="15">
        <v>600000</v>
      </c>
      <c r="F8" s="15" t="s">
        <v>233</v>
      </c>
      <c r="G8" s="5" t="s">
        <v>195</v>
      </c>
      <c r="H8" s="197"/>
      <c r="I8" s="197"/>
      <c r="J8" s="197"/>
      <c r="K8" s="197"/>
    </row>
    <row r="9" spans="1:11" s="196" customFormat="1" ht="18" customHeight="1" x14ac:dyDescent="0.25">
      <c r="A9" s="8" t="s">
        <v>533</v>
      </c>
      <c r="B9" s="9"/>
      <c r="C9" s="9"/>
      <c r="D9" s="183">
        <f t="shared" si="0"/>
        <v>36.363636363636367</v>
      </c>
      <c r="E9" s="15">
        <v>800000</v>
      </c>
      <c r="F9" s="15" t="s">
        <v>233</v>
      </c>
      <c r="G9" s="5" t="s">
        <v>213</v>
      </c>
      <c r="H9" s="197"/>
      <c r="I9" s="197"/>
      <c r="J9" s="197"/>
      <c r="K9" s="197"/>
    </row>
    <row r="10" spans="1:11" s="196" customFormat="1" ht="18" customHeight="1" x14ac:dyDescent="0.25">
      <c r="A10" s="8" t="s">
        <v>220</v>
      </c>
      <c r="B10" s="9"/>
      <c r="C10" s="9"/>
      <c r="D10" s="183">
        <f t="shared" si="0"/>
        <v>27.272727272727273</v>
      </c>
      <c r="E10" s="15">
        <v>600000</v>
      </c>
      <c r="F10" s="15" t="s">
        <v>234</v>
      </c>
      <c r="G10" s="5" t="s">
        <v>196</v>
      </c>
      <c r="H10" s="277"/>
      <c r="I10" s="277"/>
      <c r="J10" s="277"/>
      <c r="K10" s="277"/>
    </row>
    <row r="11" spans="1:11" s="196" customFormat="1" ht="18" customHeight="1" x14ac:dyDescent="0.25">
      <c r="A11" s="8" t="s">
        <v>537</v>
      </c>
      <c r="B11" s="9"/>
      <c r="C11" s="9"/>
      <c r="D11" s="183">
        <f t="shared" si="0"/>
        <v>27.272727272727273</v>
      </c>
      <c r="E11" s="15">
        <v>600000</v>
      </c>
      <c r="F11" s="15" t="s">
        <v>235</v>
      </c>
      <c r="H11" s="198"/>
      <c r="I11" s="198"/>
      <c r="J11" s="198"/>
      <c r="K11" s="198"/>
    </row>
    <row r="12" spans="1:11" s="196" customFormat="1" ht="18" customHeight="1" x14ac:dyDescent="0.25">
      <c r="A12" s="8" t="s">
        <v>219</v>
      </c>
      <c r="B12" s="9"/>
      <c r="C12" s="9"/>
      <c r="D12" s="183">
        <f t="shared" si="0"/>
        <v>18.181818181818183</v>
      </c>
      <c r="E12" s="15">
        <v>400000</v>
      </c>
      <c r="F12" s="15" t="s">
        <v>235</v>
      </c>
      <c r="G12" s="5"/>
      <c r="H12" s="199"/>
      <c r="I12" s="198"/>
      <c r="J12" s="198"/>
      <c r="K12" s="198"/>
    </row>
    <row r="13" spans="1:11" s="196" customFormat="1" ht="18" customHeight="1" x14ac:dyDescent="0.25">
      <c r="A13" s="8" t="s">
        <v>218</v>
      </c>
      <c r="B13" s="9"/>
      <c r="C13" s="9"/>
      <c r="D13" s="183">
        <f t="shared" si="0"/>
        <v>18.181818181818183</v>
      </c>
      <c r="E13" s="15">
        <v>400000</v>
      </c>
      <c r="F13" s="15" t="s">
        <v>235</v>
      </c>
      <c r="G13" s="5"/>
      <c r="H13" s="199"/>
      <c r="I13" s="198"/>
      <c r="J13" s="198"/>
      <c r="K13" s="198"/>
    </row>
    <row r="14" spans="1:11" s="196" customFormat="1" ht="18" customHeight="1" x14ac:dyDescent="0.25">
      <c r="A14" s="8" t="s">
        <v>222</v>
      </c>
      <c r="B14" s="9"/>
      <c r="C14" s="9"/>
      <c r="D14" s="183">
        <f t="shared" si="0"/>
        <v>27.272727272727273</v>
      </c>
      <c r="E14" s="15">
        <v>600000</v>
      </c>
      <c r="F14" s="15" t="s">
        <v>236</v>
      </c>
      <c r="G14" s="5"/>
      <c r="H14" s="199"/>
      <c r="I14" s="198"/>
      <c r="J14" s="198"/>
      <c r="K14" s="198"/>
    </row>
    <row r="15" spans="1:11" s="196" customFormat="1" ht="18" customHeight="1" x14ac:dyDescent="0.25">
      <c r="A15" s="8" t="s">
        <v>227</v>
      </c>
      <c r="B15" s="9"/>
      <c r="C15" s="9"/>
      <c r="D15" s="183">
        <f t="shared" si="0"/>
        <v>40.909090909090907</v>
      </c>
      <c r="E15" s="15">
        <v>900000</v>
      </c>
      <c r="F15" s="15" t="s">
        <v>236</v>
      </c>
      <c r="G15" s="5" t="s">
        <v>223</v>
      </c>
      <c r="H15" s="199"/>
      <c r="I15" s="198"/>
      <c r="J15" s="200"/>
      <c r="K15" s="198"/>
    </row>
    <row r="16" spans="1:11" s="196" customFormat="1" ht="18" customHeight="1" x14ac:dyDescent="0.25">
      <c r="A16" s="8" t="s">
        <v>226</v>
      </c>
      <c r="B16" s="9"/>
      <c r="C16" s="9"/>
      <c r="D16" s="183">
        <f t="shared" si="0"/>
        <v>40.909090909090907</v>
      </c>
      <c r="E16" s="15">
        <v>900000</v>
      </c>
      <c r="F16" s="15" t="s">
        <v>236</v>
      </c>
      <c r="G16" s="5" t="s">
        <v>197</v>
      </c>
      <c r="H16" s="199"/>
      <c r="I16" s="198"/>
      <c r="J16" s="200"/>
      <c r="K16" s="198"/>
    </row>
    <row r="17" spans="1:11" s="196" customFormat="1" ht="18" customHeight="1" x14ac:dyDescent="0.25">
      <c r="A17" s="8" t="s">
        <v>224</v>
      </c>
      <c r="B17" s="9"/>
      <c r="C17" s="9"/>
      <c r="D17" s="183">
        <f t="shared" si="0"/>
        <v>31.818181818181817</v>
      </c>
      <c r="E17" s="15">
        <v>700000</v>
      </c>
      <c r="F17" s="15" t="s">
        <v>237</v>
      </c>
      <c r="G17" s="5" t="s">
        <v>197</v>
      </c>
      <c r="H17" s="199"/>
      <c r="I17" s="198"/>
      <c r="J17" s="198"/>
      <c r="K17" s="198"/>
    </row>
    <row r="18" spans="1:11" s="196" customFormat="1" ht="18" customHeight="1" x14ac:dyDescent="0.25">
      <c r="A18" s="8" t="s">
        <v>198</v>
      </c>
      <c r="B18" s="9"/>
      <c r="C18" s="9"/>
      <c r="D18" s="183">
        <f t="shared" si="0"/>
        <v>27.272727272727273</v>
      </c>
      <c r="E18" s="15">
        <v>600000</v>
      </c>
      <c r="F18" s="15" t="s">
        <v>238</v>
      </c>
      <c r="G18" s="5" t="s">
        <v>199</v>
      </c>
      <c r="H18" s="199"/>
      <c r="I18" s="198"/>
      <c r="J18" s="198"/>
      <c r="K18" s="198"/>
    </row>
    <row r="19" spans="1:11" s="196" customFormat="1" ht="18" customHeight="1" x14ac:dyDescent="0.25">
      <c r="A19" s="8" t="s">
        <v>225</v>
      </c>
      <c r="B19" s="9"/>
      <c r="C19" s="9"/>
      <c r="D19" s="183">
        <f t="shared" si="0"/>
        <v>27.272727272727273</v>
      </c>
      <c r="E19" s="15">
        <v>600000</v>
      </c>
      <c r="F19" s="15" t="s">
        <v>239</v>
      </c>
      <c r="G19" s="5" t="s">
        <v>200</v>
      </c>
      <c r="H19" s="199"/>
      <c r="I19" s="198"/>
      <c r="J19" s="198"/>
      <c r="K19" s="198"/>
    </row>
    <row r="20" spans="1:11" s="196" customFormat="1" ht="18" customHeight="1" x14ac:dyDescent="0.25">
      <c r="A20" s="8" t="s">
        <v>201</v>
      </c>
      <c r="B20" s="9"/>
      <c r="C20" s="9"/>
      <c r="D20" s="183">
        <f t="shared" si="0"/>
        <v>9.0909090909090917</v>
      </c>
      <c r="E20" s="15">
        <v>200000</v>
      </c>
      <c r="F20" s="15" t="s">
        <v>240</v>
      </c>
      <c r="G20" s="5"/>
      <c r="H20" s="199"/>
      <c r="I20" s="198"/>
      <c r="J20" s="198"/>
      <c r="K20" s="198"/>
    </row>
    <row r="21" spans="1:11" s="196" customFormat="1" ht="18" customHeight="1" x14ac:dyDescent="0.25">
      <c r="A21" s="8" t="s">
        <v>202</v>
      </c>
      <c r="B21" s="9"/>
      <c r="C21" s="9"/>
      <c r="D21" s="183">
        <f t="shared" si="0"/>
        <v>27.272727272727273</v>
      </c>
      <c r="E21" s="15">
        <v>600000</v>
      </c>
      <c r="F21" s="15" t="s">
        <v>241</v>
      </c>
      <c r="G21" s="5"/>
      <c r="H21" s="199"/>
      <c r="I21" s="198"/>
      <c r="J21" s="198"/>
      <c r="K21" s="198"/>
    </row>
    <row r="22" spans="1:11" s="196" customFormat="1" ht="18" customHeight="1" x14ac:dyDescent="0.25">
      <c r="A22" s="8" t="s">
        <v>203</v>
      </c>
      <c r="B22" s="9"/>
      <c r="C22" s="9"/>
      <c r="D22" s="183">
        <f t="shared" si="0"/>
        <v>27.272727272727273</v>
      </c>
      <c r="E22" s="15">
        <v>600000</v>
      </c>
      <c r="F22" s="15" t="s">
        <v>242</v>
      </c>
      <c r="G22" s="5"/>
      <c r="H22" s="199"/>
      <c r="I22" s="198"/>
      <c r="J22" s="198"/>
      <c r="K22" s="198"/>
    </row>
    <row r="23" spans="1:11" s="196" customFormat="1" ht="18" customHeight="1" x14ac:dyDescent="0.25">
      <c r="A23" s="8" t="s">
        <v>204</v>
      </c>
      <c r="B23" s="9"/>
      <c r="C23" s="9"/>
      <c r="D23" s="183">
        <f t="shared" si="0"/>
        <v>72.727272727272734</v>
      </c>
      <c r="E23" s="15">
        <v>1600000</v>
      </c>
      <c r="F23" s="15" t="s">
        <v>243</v>
      </c>
      <c r="G23" s="5"/>
      <c r="H23" s="199"/>
      <c r="I23" s="198"/>
      <c r="J23" s="198"/>
      <c r="K23" s="198"/>
    </row>
    <row r="24" spans="1:11" s="196" customFormat="1" ht="18" customHeight="1" x14ac:dyDescent="0.25">
      <c r="A24" s="8" t="s">
        <v>214</v>
      </c>
      <c r="B24" s="9"/>
      <c r="C24" s="9"/>
      <c r="D24" s="183">
        <f t="shared" si="0"/>
        <v>31.818181818181817</v>
      </c>
      <c r="E24" s="15">
        <v>700000</v>
      </c>
      <c r="F24" s="15" t="s">
        <v>244</v>
      </c>
      <c r="G24" s="5"/>
      <c r="H24" s="199"/>
      <c r="I24" s="198"/>
      <c r="J24" s="198"/>
      <c r="K24" s="198"/>
    </row>
    <row r="25" spans="1:11" s="196" customFormat="1" ht="18" customHeight="1" x14ac:dyDescent="0.25">
      <c r="A25" s="8" t="s">
        <v>215</v>
      </c>
      <c r="B25" s="9"/>
      <c r="C25" s="9"/>
      <c r="D25" s="183">
        <f t="shared" si="0"/>
        <v>45.454545454545453</v>
      </c>
      <c r="E25" s="15">
        <v>1000000</v>
      </c>
      <c r="F25" s="15" t="s">
        <v>244</v>
      </c>
      <c r="G25" s="5"/>
      <c r="H25" s="199"/>
      <c r="I25" s="198"/>
      <c r="J25" s="198"/>
      <c r="K25" s="198"/>
    </row>
    <row r="26" spans="1:11" s="196" customFormat="1" ht="18" customHeight="1" x14ac:dyDescent="0.25">
      <c r="A26" s="8" t="s">
        <v>216</v>
      </c>
      <c r="B26" s="9"/>
      <c r="C26" s="9"/>
      <c r="D26" s="183">
        <f t="shared" si="0"/>
        <v>22.727272727272727</v>
      </c>
      <c r="E26" s="15">
        <v>500000</v>
      </c>
      <c r="F26" s="15" t="s">
        <v>244</v>
      </c>
      <c r="G26" s="5"/>
      <c r="H26" s="199"/>
      <c r="I26" s="198"/>
      <c r="J26" s="198"/>
      <c r="K26" s="198"/>
    </row>
    <row r="27" spans="1:11" s="196" customFormat="1" ht="18" customHeight="1" x14ac:dyDescent="0.25">
      <c r="A27" s="8" t="s">
        <v>217</v>
      </c>
      <c r="B27" s="9"/>
      <c r="C27" s="9"/>
      <c r="D27" s="183">
        <f t="shared" si="0"/>
        <v>40.909090909090907</v>
      </c>
      <c r="E27" s="15">
        <v>900000</v>
      </c>
      <c r="F27" s="15" t="s">
        <v>230</v>
      </c>
      <c r="G27" s="5"/>
      <c r="H27" s="199"/>
      <c r="I27" s="198"/>
      <c r="J27" s="198"/>
      <c r="K27" s="198"/>
    </row>
    <row r="28" spans="1:11" s="196" customFormat="1" ht="18" customHeight="1" x14ac:dyDescent="0.25">
      <c r="A28" s="8" t="s">
        <v>217</v>
      </c>
      <c r="B28" s="9"/>
      <c r="C28" s="9"/>
      <c r="D28" s="183">
        <f t="shared" si="0"/>
        <v>50</v>
      </c>
      <c r="E28" s="15">
        <v>1100000</v>
      </c>
      <c r="F28" s="15" t="s">
        <v>231</v>
      </c>
      <c r="G28" s="5"/>
      <c r="H28" s="199"/>
      <c r="I28" s="198"/>
      <c r="J28" s="198"/>
      <c r="K28" s="198"/>
    </row>
    <row r="29" spans="1:11" ht="18" customHeight="1" x14ac:dyDescent="0.25">
      <c r="A29" s="88" t="s">
        <v>228</v>
      </c>
      <c r="B29" s="11"/>
      <c r="C29" s="12"/>
      <c r="D29" s="183">
        <f t="shared" si="0"/>
        <v>27.272727272727273</v>
      </c>
      <c r="E29" s="15">
        <v>600000</v>
      </c>
      <c r="F29" s="15" t="s">
        <v>245</v>
      </c>
      <c r="G29" s="89"/>
      <c r="H29" s="201"/>
      <c r="I29" s="202"/>
      <c r="J29" s="202"/>
      <c r="K29" s="202"/>
    </row>
    <row r="30" spans="1:11" ht="18" customHeight="1" x14ac:dyDescent="0.25">
      <c r="A30" s="8" t="s">
        <v>229</v>
      </c>
      <c r="B30" s="9"/>
      <c r="C30" s="10"/>
      <c r="D30" s="183">
        <f t="shared" si="0"/>
        <v>140.90909090909091</v>
      </c>
      <c r="E30" s="15">
        <v>3100000</v>
      </c>
      <c r="F30" s="15" t="s">
        <v>246</v>
      </c>
      <c r="G30" s="90"/>
      <c r="H30" s="201"/>
      <c r="I30" s="202"/>
      <c r="J30" s="202"/>
      <c r="K30" s="202"/>
    </row>
    <row r="31" spans="1:11" ht="18" customHeight="1" x14ac:dyDescent="0.25">
      <c r="A31" s="8" t="s">
        <v>205</v>
      </c>
      <c r="B31" s="9"/>
      <c r="C31" s="10"/>
      <c r="D31" s="183">
        <f t="shared" si="0"/>
        <v>27.272727272727273</v>
      </c>
      <c r="E31" s="15">
        <v>600000</v>
      </c>
      <c r="F31" s="15" t="s">
        <v>239</v>
      </c>
      <c r="G31" s="90"/>
      <c r="H31" s="201"/>
      <c r="I31" s="202"/>
      <c r="J31" s="202"/>
      <c r="K31" s="202"/>
    </row>
    <row r="32" spans="1:11" ht="18" customHeight="1" x14ac:dyDescent="0.25">
      <c r="A32" s="8" t="s">
        <v>206</v>
      </c>
      <c r="B32" s="9"/>
      <c r="C32" s="10"/>
      <c r="D32" s="183">
        <f t="shared" si="0"/>
        <v>13.636363636363637</v>
      </c>
      <c r="E32" s="15">
        <v>300000</v>
      </c>
      <c r="F32" s="15" t="s">
        <v>235</v>
      </c>
      <c r="G32" s="91"/>
    </row>
    <row r="33" spans="1:15" ht="18" customHeight="1" x14ac:dyDescent="0.25">
      <c r="A33" s="92" t="s">
        <v>207</v>
      </c>
      <c r="B33" s="13"/>
      <c r="C33" s="14"/>
      <c r="D33" s="183">
        <f t="shared" si="0"/>
        <v>18.181818181818183</v>
      </c>
      <c r="E33" s="15">
        <v>400000</v>
      </c>
      <c r="F33" s="15" t="s">
        <v>247</v>
      </c>
      <c r="G33" s="93"/>
    </row>
    <row r="34" spans="1:15" ht="18" customHeight="1" x14ac:dyDescent="0.25">
      <c r="A34" s="92" t="s">
        <v>208</v>
      </c>
      <c r="B34" s="13"/>
      <c r="C34" s="14"/>
      <c r="D34" s="183">
        <f t="shared" si="0"/>
        <v>95.454545454545453</v>
      </c>
      <c r="E34" s="15">
        <v>2100000</v>
      </c>
      <c r="F34" s="15" t="s">
        <v>248</v>
      </c>
      <c r="G34" s="93"/>
    </row>
    <row r="35" spans="1:15" ht="18" customHeight="1" x14ac:dyDescent="0.25">
      <c r="A35" s="92" t="s">
        <v>209</v>
      </c>
      <c r="B35" s="13"/>
      <c r="C35" s="14"/>
      <c r="D35" s="183">
        <f t="shared" si="0"/>
        <v>22.727272727272727</v>
      </c>
      <c r="E35" s="15">
        <v>500000</v>
      </c>
      <c r="F35" s="15" t="s">
        <v>247</v>
      </c>
      <c r="G35" s="93"/>
    </row>
    <row r="36" spans="1:15" ht="18" customHeight="1" x14ac:dyDescent="0.25">
      <c r="A36" s="92" t="s">
        <v>210</v>
      </c>
      <c r="B36" s="13"/>
      <c r="C36" s="14"/>
      <c r="D36" s="183">
        <f t="shared" si="0"/>
        <v>95.454545454545453</v>
      </c>
      <c r="E36" s="15">
        <v>2100000</v>
      </c>
      <c r="F36" s="15" t="s">
        <v>230</v>
      </c>
      <c r="G36" s="93"/>
    </row>
    <row r="37" spans="1:15" ht="18" customHeight="1" x14ac:dyDescent="0.25">
      <c r="A37" s="92" t="s">
        <v>210</v>
      </c>
      <c r="B37" s="13"/>
      <c r="C37" s="14"/>
      <c r="D37" s="183">
        <f t="shared" si="0"/>
        <v>118.18181818181819</v>
      </c>
      <c r="E37" s="15">
        <v>2600000</v>
      </c>
      <c r="F37" s="15" t="s">
        <v>231</v>
      </c>
      <c r="G37" s="93"/>
    </row>
    <row r="38" spans="1:15" ht="18" customHeight="1" x14ac:dyDescent="0.25">
      <c r="A38" s="92" t="s">
        <v>211</v>
      </c>
      <c r="B38" s="13"/>
      <c r="C38" s="14"/>
      <c r="D38" s="183">
        <f t="shared" si="0"/>
        <v>118.18181818181819</v>
      </c>
      <c r="E38" s="15">
        <v>2600000</v>
      </c>
      <c r="F38" s="15" t="s">
        <v>230</v>
      </c>
      <c r="G38" s="93"/>
    </row>
    <row r="39" spans="1:15" ht="18" customHeight="1" x14ac:dyDescent="0.25">
      <c r="A39" s="92" t="s">
        <v>211</v>
      </c>
      <c r="B39" s="13"/>
      <c r="C39" s="14"/>
      <c r="D39" s="183">
        <f t="shared" si="0"/>
        <v>140.90909090909091</v>
      </c>
      <c r="E39" s="15">
        <v>3100000</v>
      </c>
      <c r="F39" s="15" t="s">
        <v>231</v>
      </c>
      <c r="G39" s="93"/>
    </row>
    <row r="40" spans="1:15" ht="21" customHeight="1" thickBot="1" x14ac:dyDescent="0.25">
      <c r="A40" s="274" t="s">
        <v>538</v>
      </c>
      <c r="B40" s="275"/>
      <c r="C40" s="275"/>
      <c r="D40" s="275"/>
      <c r="E40" s="275"/>
      <c r="F40" s="275"/>
      <c r="G40" s="276"/>
      <c r="H40" s="204"/>
      <c r="I40" s="204"/>
      <c r="J40" s="204"/>
      <c r="K40" s="204"/>
      <c r="L40" s="204"/>
      <c r="M40" s="204"/>
      <c r="N40" s="204"/>
      <c r="O40" s="204"/>
    </row>
  </sheetData>
  <autoFilter ref="A3:G3" xr:uid="{00000000-0001-0000-0000-000000000000}">
    <filterColumn colId="0" showButton="0"/>
    <filterColumn colId="1" showButton="0"/>
    <filterColumn colId="2" showButton="0"/>
  </autoFilter>
  <mergeCells count="5">
    <mergeCell ref="A40:G40"/>
    <mergeCell ref="J10:K10"/>
    <mergeCell ref="H10:I10"/>
    <mergeCell ref="A1:G1"/>
    <mergeCell ref="A2:G2"/>
  </mergeCells>
  <pageMargins left="0.19" right="0.13" top="0.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79998168889431442"/>
  </sheetPr>
  <dimension ref="A1:M140"/>
  <sheetViews>
    <sheetView workbookViewId="0">
      <pane xSplit="8" ySplit="4" topLeftCell="I14" activePane="bottomRight" state="frozen"/>
      <selection pane="topRight" activeCell="G1" sqref="G1"/>
      <selection pane="bottomLeft" activeCell="A16" sqref="A16"/>
      <selection pane="bottomRight" activeCell="I1" sqref="I1"/>
    </sheetView>
  </sheetViews>
  <sheetFormatPr defaultColWidth="9.140625" defaultRowHeight="0" customHeight="1" zeroHeight="1" x14ac:dyDescent="0.2"/>
  <cols>
    <col min="1" max="1" width="4.140625" style="39" customWidth="1"/>
    <col min="2" max="2" width="72.7109375" style="3" customWidth="1"/>
    <col min="3" max="4" width="13.7109375" style="3" customWidth="1"/>
    <col min="5" max="5" width="16.42578125" style="3" customWidth="1"/>
    <col min="6" max="6" width="16" style="3" customWidth="1"/>
    <col min="7" max="7" width="16.7109375" style="3" customWidth="1"/>
    <col min="8" max="8" width="19.7109375" style="3" customWidth="1"/>
    <col min="9" max="11" width="9.140625" style="228" customWidth="1"/>
    <col min="12" max="16384" width="9.140625" style="228"/>
  </cols>
  <sheetData>
    <row r="1" spans="1:13" s="222" customFormat="1" ht="34.5" customHeight="1" x14ac:dyDescent="0.25">
      <c r="A1" s="287" t="s">
        <v>939</v>
      </c>
      <c r="B1" s="288"/>
      <c r="C1" s="288"/>
      <c r="D1" s="288"/>
      <c r="E1" s="288"/>
      <c r="F1" s="288"/>
      <c r="G1" s="288"/>
      <c r="H1" s="288"/>
    </row>
    <row r="2" spans="1:13" s="223" customFormat="1" ht="36" customHeight="1" thickBot="1" x14ac:dyDescent="0.3">
      <c r="A2" s="289" t="s">
        <v>541</v>
      </c>
      <c r="B2" s="290"/>
      <c r="C2" s="290"/>
      <c r="D2" s="290"/>
      <c r="E2" s="290"/>
      <c r="F2" s="290"/>
      <c r="G2" s="290"/>
      <c r="H2" s="290"/>
    </row>
    <row r="3" spans="1:13" s="224" customFormat="1" ht="12.75" x14ac:dyDescent="0.25">
      <c r="A3" s="44"/>
      <c r="B3" s="40"/>
      <c r="C3" s="284" t="s">
        <v>525</v>
      </c>
      <c r="D3" s="285"/>
      <c r="E3" s="286"/>
      <c r="F3" s="284" t="s">
        <v>361</v>
      </c>
      <c r="G3" s="285"/>
      <c r="H3" s="286"/>
    </row>
    <row r="4" spans="1:13" s="224" customFormat="1" ht="25.5" x14ac:dyDescent="0.25">
      <c r="A4" s="44" t="s">
        <v>26</v>
      </c>
      <c r="B4" s="40" t="s">
        <v>171</v>
      </c>
      <c r="C4" s="44" t="s">
        <v>0</v>
      </c>
      <c r="D4" s="33" t="s">
        <v>1</v>
      </c>
      <c r="E4" s="45" t="s">
        <v>29</v>
      </c>
      <c r="F4" s="44" t="s">
        <v>0</v>
      </c>
      <c r="G4" s="33" t="s">
        <v>1</v>
      </c>
      <c r="H4" s="45" t="s">
        <v>29</v>
      </c>
    </row>
    <row r="5" spans="1:13" s="225" customFormat="1" ht="17.25" customHeight="1" x14ac:dyDescent="0.25">
      <c r="A5" s="48" t="s">
        <v>170</v>
      </c>
      <c r="B5" s="41" t="s">
        <v>250</v>
      </c>
      <c r="C5" s="46" t="s">
        <v>558</v>
      </c>
      <c r="D5" s="34" t="s">
        <v>559</v>
      </c>
      <c r="E5" s="47" t="s">
        <v>3</v>
      </c>
      <c r="F5" s="46" t="s">
        <v>169</v>
      </c>
      <c r="G5" s="34" t="s">
        <v>168</v>
      </c>
      <c r="H5" s="47" t="s">
        <v>3</v>
      </c>
    </row>
    <row r="6" spans="1:13" s="225" customFormat="1" ht="17.25" customHeight="1" x14ac:dyDescent="0.25">
      <c r="A6" s="48" t="s">
        <v>30</v>
      </c>
      <c r="B6" s="41" t="s">
        <v>249</v>
      </c>
      <c r="C6" s="48" t="s">
        <v>560</v>
      </c>
      <c r="D6" s="35" t="s">
        <v>561</v>
      </c>
      <c r="E6" s="47" t="s">
        <v>509</v>
      </c>
      <c r="F6" s="48" t="s">
        <v>157</v>
      </c>
      <c r="G6" s="35" t="s">
        <v>158</v>
      </c>
      <c r="H6" s="47" t="s">
        <v>509</v>
      </c>
    </row>
    <row r="7" spans="1:13" s="225" customFormat="1" ht="18" customHeight="1" x14ac:dyDescent="0.25">
      <c r="A7" s="94">
        <v>1</v>
      </c>
      <c r="B7" s="55" t="s">
        <v>31</v>
      </c>
      <c r="C7" s="56"/>
      <c r="D7" s="57"/>
      <c r="E7" s="58"/>
      <c r="F7" s="56"/>
      <c r="G7" s="57"/>
      <c r="H7" s="58"/>
    </row>
    <row r="8" spans="1:13" s="225" customFormat="1" ht="35.25" customHeight="1" x14ac:dyDescent="0.25">
      <c r="A8" s="46"/>
      <c r="B8" s="42" t="s">
        <v>562</v>
      </c>
      <c r="C8" s="49">
        <f>F8/23000</f>
        <v>23.913043478260871</v>
      </c>
      <c r="D8" s="2">
        <f>G8/23000</f>
        <v>23.913043478260871</v>
      </c>
      <c r="E8" s="50">
        <f>H8/23000</f>
        <v>23.913043478260871</v>
      </c>
      <c r="F8" s="2">
        <v>550000</v>
      </c>
      <c r="G8" s="2">
        <v>550000</v>
      </c>
      <c r="H8" s="50">
        <v>550000</v>
      </c>
    </row>
    <row r="9" spans="1:13" s="225" customFormat="1" ht="18" customHeight="1" x14ac:dyDescent="0.25">
      <c r="A9" s="46"/>
      <c r="B9" s="42" t="s">
        <v>563</v>
      </c>
      <c r="C9" s="49">
        <f t="shared" ref="C9:C15" si="0">F9/23000</f>
        <v>23.913043478260871</v>
      </c>
      <c r="D9" s="2">
        <f t="shared" ref="D9:D15" si="1">G9/23000</f>
        <v>23.913043478260871</v>
      </c>
      <c r="E9" s="50">
        <f t="shared" ref="E9:E15" si="2">H9/23000</f>
        <v>23.913043478260871</v>
      </c>
      <c r="F9" s="2">
        <v>550000</v>
      </c>
      <c r="G9" s="2">
        <v>550000</v>
      </c>
      <c r="H9" s="50">
        <v>550000</v>
      </c>
    </row>
    <row r="10" spans="1:13" s="225" customFormat="1" ht="18" customHeight="1" x14ac:dyDescent="0.25">
      <c r="A10" s="46"/>
      <c r="B10" s="42" t="s">
        <v>564</v>
      </c>
      <c r="C10" s="49">
        <f t="shared" si="0"/>
        <v>26.086956521739129</v>
      </c>
      <c r="D10" s="2">
        <f t="shared" si="1"/>
        <v>26.086956521739129</v>
      </c>
      <c r="E10" s="50">
        <f t="shared" si="2"/>
        <v>23.913043478260871</v>
      </c>
      <c r="F10" s="2">
        <v>600000</v>
      </c>
      <c r="G10" s="2">
        <v>600000</v>
      </c>
      <c r="H10" s="50">
        <v>550000</v>
      </c>
    </row>
    <row r="11" spans="1:13" s="225" customFormat="1" ht="18" customHeight="1" x14ac:dyDescent="0.25">
      <c r="A11" s="46"/>
      <c r="B11" s="42" t="s">
        <v>565</v>
      </c>
      <c r="C11" s="49">
        <f t="shared" si="0"/>
        <v>32.608695652173914</v>
      </c>
      <c r="D11" s="2">
        <f t="shared" si="1"/>
        <v>32.608695652173914</v>
      </c>
      <c r="E11" s="50">
        <f t="shared" si="2"/>
        <v>23.913043478260871</v>
      </c>
      <c r="F11" s="2">
        <v>750000</v>
      </c>
      <c r="G11" s="2">
        <v>750000</v>
      </c>
      <c r="H11" s="50">
        <v>550000</v>
      </c>
    </row>
    <row r="12" spans="1:13" s="225" customFormat="1" ht="18" customHeight="1" x14ac:dyDescent="0.25">
      <c r="A12" s="46"/>
      <c r="B12" s="42" t="s">
        <v>566</v>
      </c>
      <c r="C12" s="49">
        <f t="shared" si="0"/>
        <v>34.782608695652172</v>
      </c>
      <c r="D12" s="2">
        <f t="shared" si="1"/>
        <v>34.782608695652172</v>
      </c>
      <c r="E12" s="50">
        <f t="shared" si="2"/>
        <v>23.913043478260871</v>
      </c>
      <c r="F12" s="2">
        <v>800000</v>
      </c>
      <c r="G12" s="2">
        <v>800000</v>
      </c>
      <c r="H12" s="50">
        <v>550000</v>
      </c>
    </row>
    <row r="13" spans="1:13" s="225" customFormat="1" ht="18" customHeight="1" x14ac:dyDescent="0.25">
      <c r="A13" s="46"/>
      <c r="B13" s="42" t="s">
        <v>567</v>
      </c>
      <c r="C13" s="49">
        <f t="shared" si="0"/>
        <v>23.913043478260871</v>
      </c>
      <c r="D13" s="2">
        <f t="shared" si="1"/>
        <v>23.913043478260871</v>
      </c>
      <c r="E13" s="50">
        <f t="shared" si="2"/>
        <v>23.913043478260871</v>
      </c>
      <c r="F13" s="2">
        <v>550000</v>
      </c>
      <c r="G13" s="2">
        <v>550000</v>
      </c>
      <c r="H13" s="50">
        <v>550000</v>
      </c>
    </row>
    <row r="14" spans="1:13" s="225" customFormat="1" ht="18" customHeight="1" x14ac:dyDescent="0.25">
      <c r="A14" s="46"/>
      <c r="B14" s="42" t="s">
        <v>568</v>
      </c>
      <c r="C14" s="49">
        <f t="shared" si="0"/>
        <v>28.260869565217391</v>
      </c>
      <c r="D14" s="2">
        <f t="shared" si="1"/>
        <v>28.260869565217391</v>
      </c>
      <c r="E14" s="50">
        <f t="shared" si="2"/>
        <v>23.913043478260871</v>
      </c>
      <c r="F14" s="2">
        <v>650000</v>
      </c>
      <c r="G14" s="2">
        <v>650000</v>
      </c>
      <c r="H14" s="50">
        <v>550000</v>
      </c>
    </row>
    <row r="15" spans="1:13" s="225" customFormat="1" ht="18" customHeight="1" x14ac:dyDescent="0.25">
      <c r="A15" s="46"/>
      <c r="B15" s="42" t="s">
        <v>569</v>
      </c>
      <c r="C15" s="49">
        <f t="shared" si="0"/>
        <v>41.304347826086953</v>
      </c>
      <c r="D15" s="2">
        <f t="shared" si="1"/>
        <v>41.304347826086953</v>
      </c>
      <c r="E15" s="50">
        <f t="shared" si="2"/>
        <v>23.913043478260871</v>
      </c>
      <c r="F15" s="2">
        <v>950000</v>
      </c>
      <c r="G15" s="2">
        <v>950000</v>
      </c>
      <c r="H15" s="50">
        <v>550000</v>
      </c>
    </row>
    <row r="16" spans="1:13" s="225" customFormat="1" ht="18" customHeight="1" x14ac:dyDescent="0.25">
      <c r="A16" s="46"/>
      <c r="B16" s="258" t="s">
        <v>32</v>
      </c>
      <c r="C16" s="49">
        <f>F16/23000</f>
        <v>32.608695652173914</v>
      </c>
      <c r="D16" s="2">
        <f>G16/23000</f>
        <v>32.608695652173914</v>
      </c>
      <c r="E16" s="50">
        <f>H16/23000</f>
        <v>23.913043478260871</v>
      </c>
      <c r="F16" s="2">
        <v>750000</v>
      </c>
      <c r="G16" s="2">
        <v>750000</v>
      </c>
      <c r="H16" s="50">
        <v>550000</v>
      </c>
      <c r="M16" s="226"/>
    </row>
    <row r="17" spans="1:8" s="225" customFormat="1" ht="18" customHeight="1" x14ac:dyDescent="0.25">
      <c r="A17" s="46"/>
      <c r="B17" s="42" t="s">
        <v>33</v>
      </c>
      <c r="C17" s="49">
        <f t="shared" ref="C17:C36" si="3">F17/23000</f>
        <v>32.608695652173914</v>
      </c>
      <c r="D17" s="2">
        <f t="shared" ref="D17:D36" si="4">G17/23000</f>
        <v>32.608695652173914</v>
      </c>
      <c r="E17" s="50">
        <f t="shared" ref="E17:E36" si="5">H17/23000</f>
        <v>23.913043478260871</v>
      </c>
      <c r="F17" s="2">
        <v>750000</v>
      </c>
      <c r="G17" s="2">
        <v>750000</v>
      </c>
      <c r="H17" s="50">
        <v>550000</v>
      </c>
    </row>
    <row r="18" spans="1:8" s="225" customFormat="1" ht="18" customHeight="1" x14ac:dyDescent="0.25">
      <c r="A18" s="46"/>
      <c r="B18" s="42" t="s">
        <v>34</v>
      </c>
      <c r="C18" s="49">
        <f t="shared" si="3"/>
        <v>32.608695652173914</v>
      </c>
      <c r="D18" s="2">
        <f t="shared" si="4"/>
        <v>32.608695652173914</v>
      </c>
      <c r="E18" s="50">
        <f t="shared" si="5"/>
        <v>23.913043478260871</v>
      </c>
      <c r="F18" s="2">
        <v>750000</v>
      </c>
      <c r="G18" s="2">
        <v>750000</v>
      </c>
      <c r="H18" s="50">
        <v>550000</v>
      </c>
    </row>
    <row r="19" spans="1:8" s="225" customFormat="1" ht="18" customHeight="1" x14ac:dyDescent="0.25">
      <c r="A19" s="46"/>
      <c r="B19" s="42" t="s">
        <v>35</v>
      </c>
      <c r="C19" s="49">
        <f t="shared" si="3"/>
        <v>32.608695652173914</v>
      </c>
      <c r="D19" s="2">
        <f t="shared" si="4"/>
        <v>32.608695652173914</v>
      </c>
      <c r="E19" s="50">
        <f t="shared" si="5"/>
        <v>23.913043478260871</v>
      </c>
      <c r="F19" s="2">
        <v>750000</v>
      </c>
      <c r="G19" s="2">
        <v>750000</v>
      </c>
      <c r="H19" s="50">
        <v>550000</v>
      </c>
    </row>
    <row r="20" spans="1:8" s="225" customFormat="1" ht="18" customHeight="1" x14ac:dyDescent="0.25">
      <c r="A20" s="46"/>
      <c r="B20" s="42" t="s">
        <v>36</v>
      </c>
      <c r="C20" s="49">
        <f t="shared" si="3"/>
        <v>32.608695652173914</v>
      </c>
      <c r="D20" s="2">
        <f t="shared" si="4"/>
        <v>32.608695652173914</v>
      </c>
      <c r="E20" s="50">
        <f t="shared" si="5"/>
        <v>23.913043478260871</v>
      </c>
      <c r="F20" s="2">
        <v>750000</v>
      </c>
      <c r="G20" s="2">
        <v>750000</v>
      </c>
      <c r="H20" s="50">
        <v>550000</v>
      </c>
    </row>
    <row r="21" spans="1:8" s="225" customFormat="1" ht="18" customHeight="1" x14ac:dyDescent="0.25">
      <c r="A21" s="46"/>
      <c r="B21" s="42" t="s">
        <v>37</v>
      </c>
      <c r="C21" s="49">
        <f t="shared" si="3"/>
        <v>32.608695652173914</v>
      </c>
      <c r="D21" s="2">
        <f t="shared" si="4"/>
        <v>32.608695652173914</v>
      </c>
      <c r="E21" s="50">
        <f t="shared" si="5"/>
        <v>23.913043478260871</v>
      </c>
      <c r="F21" s="2">
        <v>750000</v>
      </c>
      <c r="G21" s="2">
        <v>750000</v>
      </c>
      <c r="H21" s="50">
        <v>550000</v>
      </c>
    </row>
    <row r="22" spans="1:8" s="225" customFormat="1" ht="18" customHeight="1" x14ac:dyDescent="0.25">
      <c r="A22" s="46"/>
      <c r="B22" s="42" t="s">
        <v>38</v>
      </c>
      <c r="C22" s="49">
        <f t="shared" si="3"/>
        <v>32.608695652173914</v>
      </c>
      <c r="D22" s="2">
        <f t="shared" si="4"/>
        <v>32.608695652173914</v>
      </c>
      <c r="E22" s="50">
        <f t="shared" si="5"/>
        <v>23.913043478260871</v>
      </c>
      <c r="F22" s="2">
        <v>750000</v>
      </c>
      <c r="G22" s="2">
        <v>750000</v>
      </c>
      <c r="H22" s="50">
        <v>550000</v>
      </c>
    </row>
    <row r="23" spans="1:8" s="225" customFormat="1" ht="18" customHeight="1" x14ac:dyDescent="0.25">
      <c r="A23" s="46"/>
      <c r="B23" s="42" t="s">
        <v>2</v>
      </c>
      <c r="C23" s="49">
        <f t="shared" si="3"/>
        <v>32.608695652173914</v>
      </c>
      <c r="D23" s="2">
        <f t="shared" si="4"/>
        <v>32.608695652173914</v>
      </c>
      <c r="E23" s="50">
        <f t="shared" si="5"/>
        <v>23.913043478260871</v>
      </c>
      <c r="F23" s="2">
        <v>750000</v>
      </c>
      <c r="G23" s="2">
        <v>750000</v>
      </c>
      <c r="H23" s="50">
        <v>550000</v>
      </c>
    </row>
    <row r="24" spans="1:8" s="225" customFormat="1" ht="18" customHeight="1" x14ac:dyDescent="0.25">
      <c r="A24" s="46"/>
      <c r="B24" s="42" t="s">
        <v>39</v>
      </c>
      <c r="C24" s="49">
        <f t="shared" si="3"/>
        <v>32.608695652173914</v>
      </c>
      <c r="D24" s="2">
        <f t="shared" si="4"/>
        <v>32.608695652173914</v>
      </c>
      <c r="E24" s="50">
        <f t="shared" si="5"/>
        <v>23.913043478260871</v>
      </c>
      <c r="F24" s="49">
        <v>750000</v>
      </c>
      <c r="G24" s="2">
        <v>750000</v>
      </c>
      <c r="H24" s="50">
        <v>550000</v>
      </c>
    </row>
    <row r="25" spans="1:8" s="225" customFormat="1" ht="18" customHeight="1" x14ac:dyDescent="0.25">
      <c r="A25" s="46"/>
      <c r="B25" s="42" t="s">
        <v>40</v>
      </c>
      <c r="C25" s="49">
        <f t="shared" si="3"/>
        <v>32.608695652173914</v>
      </c>
      <c r="D25" s="2">
        <f t="shared" si="4"/>
        <v>32.608695652173914</v>
      </c>
      <c r="E25" s="50">
        <f t="shared" si="5"/>
        <v>23.913043478260871</v>
      </c>
      <c r="F25" s="49">
        <v>750000</v>
      </c>
      <c r="G25" s="2">
        <v>750000</v>
      </c>
      <c r="H25" s="50">
        <v>550000</v>
      </c>
    </row>
    <row r="26" spans="1:8" s="225" customFormat="1" ht="18" customHeight="1" x14ac:dyDescent="0.25">
      <c r="A26" s="46"/>
      <c r="B26" s="42" t="s">
        <v>41</v>
      </c>
      <c r="C26" s="49">
        <f t="shared" si="3"/>
        <v>32.608695652173914</v>
      </c>
      <c r="D26" s="2">
        <f t="shared" si="4"/>
        <v>32.608695652173914</v>
      </c>
      <c r="E26" s="50">
        <f t="shared" si="5"/>
        <v>23.913043478260871</v>
      </c>
      <c r="F26" s="49">
        <v>750000</v>
      </c>
      <c r="G26" s="2">
        <v>750000</v>
      </c>
      <c r="H26" s="50">
        <v>550000</v>
      </c>
    </row>
    <row r="27" spans="1:8" s="225" customFormat="1" ht="18" customHeight="1" x14ac:dyDescent="0.25">
      <c r="A27" s="46"/>
      <c r="B27" s="42" t="s">
        <v>42</v>
      </c>
      <c r="C27" s="49">
        <f t="shared" si="3"/>
        <v>32.608695652173914</v>
      </c>
      <c r="D27" s="2">
        <f t="shared" si="4"/>
        <v>32.608695652173914</v>
      </c>
      <c r="E27" s="50">
        <f t="shared" si="5"/>
        <v>23.913043478260871</v>
      </c>
      <c r="F27" s="49">
        <v>750000</v>
      </c>
      <c r="G27" s="2">
        <v>750000</v>
      </c>
      <c r="H27" s="50">
        <v>550000</v>
      </c>
    </row>
    <row r="28" spans="1:8" s="225" customFormat="1" ht="18" customHeight="1" x14ac:dyDescent="0.25">
      <c r="A28" s="46"/>
      <c r="B28" s="42" t="s">
        <v>43</v>
      </c>
      <c r="C28" s="49">
        <f t="shared" si="3"/>
        <v>36.956521739130437</v>
      </c>
      <c r="D28" s="2">
        <f t="shared" si="4"/>
        <v>36.956521739130437</v>
      </c>
      <c r="E28" s="50">
        <f t="shared" si="5"/>
        <v>23.913043478260871</v>
      </c>
      <c r="F28" s="49">
        <v>850000</v>
      </c>
      <c r="G28" s="2">
        <v>850000</v>
      </c>
      <c r="H28" s="50">
        <v>550000</v>
      </c>
    </row>
    <row r="29" spans="1:8" s="225" customFormat="1" ht="18" customHeight="1" x14ac:dyDescent="0.25">
      <c r="A29" s="46"/>
      <c r="B29" s="42" t="s">
        <v>44</v>
      </c>
      <c r="C29" s="49">
        <f t="shared" si="3"/>
        <v>36.956521739130437</v>
      </c>
      <c r="D29" s="2">
        <f t="shared" si="4"/>
        <v>36.956521739130437</v>
      </c>
      <c r="E29" s="50">
        <f t="shared" si="5"/>
        <v>23.913043478260871</v>
      </c>
      <c r="F29" s="49">
        <v>850000</v>
      </c>
      <c r="G29" s="2">
        <v>850000</v>
      </c>
      <c r="H29" s="50">
        <v>550000</v>
      </c>
    </row>
    <row r="30" spans="1:8" s="225" customFormat="1" ht="18" customHeight="1" x14ac:dyDescent="0.25">
      <c r="A30" s="46"/>
      <c r="B30" s="42" t="s">
        <v>45</v>
      </c>
      <c r="C30" s="49">
        <f t="shared" si="3"/>
        <v>36.956521739130437</v>
      </c>
      <c r="D30" s="2">
        <f t="shared" si="4"/>
        <v>36.956521739130437</v>
      </c>
      <c r="E30" s="50">
        <f t="shared" si="5"/>
        <v>23.913043478260871</v>
      </c>
      <c r="F30" s="49">
        <v>850000</v>
      </c>
      <c r="G30" s="2">
        <v>850000</v>
      </c>
      <c r="H30" s="50">
        <v>550000</v>
      </c>
    </row>
    <row r="31" spans="1:8" s="225" customFormat="1" ht="18" customHeight="1" x14ac:dyDescent="0.25">
      <c r="A31" s="46"/>
      <c r="B31" s="42" t="s">
        <v>46</v>
      </c>
      <c r="C31" s="49">
        <f>F31/23000</f>
        <v>36.956521739130437</v>
      </c>
      <c r="D31" s="2">
        <f t="shared" si="4"/>
        <v>36.956521739130437</v>
      </c>
      <c r="E31" s="50">
        <f t="shared" si="5"/>
        <v>23.913043478260871</v>
      </c>
      <c r="F31" s="49">
        <v>850000</v>
      </c>
      <c r="G31" s="2">
        <v>850000</v>
      </c>
      <c r="H31" s="50">
        <v>550000</v>
      </c>
    </row>
    <row r="32" spans="1:8" s="225" customFormat="1" ht="18" customHeight="1" x14ac:dyDescent="0.25">
      <c r="A32" s="46"/>
      <c r="B32" s="42" t="s">
        <v>47</v>
      </c>
      <c r="C32" s="49">
        <f t="shared" si="3"/>
        <v>36.956521739130437</v>
      </c>
      <c r="D32" s="2">
        <f t="shared" si="4"/>
        <v>36.956521739130437</v>
      </c>
      <c r="E32" s="50">
        <f t="shared" si="5"/>
        <v>23.913043478260871</v>
      </c>
      <c r="F32" s="49">
        <v>850000</v>
      </c>
      <c r="G32" s="2">
        <v>850000</v>
      </c>
      <c r="H32" s="50">
        <v>550000</v>
      </c>
    </row>
    <row r="33" spans="1:8" s="225" customFormat="1" ht="18" customHeight="1" x14ac:dyDescent="0.25">
      <c r="A33" s="46"/>
      <c r="B33" s="42" t="s">
        <v>48</v>
      </c>
      <c r="C33" s="49">
        <f t="shared" si="3"/>
        <v>36.956521739130437</v>
      </c>
      <c r="D33" s="2">
        <f t="shared" si="4"/>
        <v>36.956521739130437</v>
      </c>
      <c r="E33" s="50">
        <f t="shared" si="5"/>
        <v>23.913043478260871</v>
      </c>
      <c r="F33" s="49">
        <v>850000</v>
      </c>
      <c r="G33" s="2">
        <v>850000</v>
      </c>
      <c r="H33" s="50">
        <v>550000</v>
      </c>
    </row>
    <row r="34" spans="1:8" s="225" customFormat="1" ht="18" customHeight="1" x14ac:dyDescent="0.25">
      <c r="A34" s="46"/>
      <c r="B34" s="42" t="s">
        <v>49</v>
      </c>
      <c r="C34" s="49">
        <f t="shared" si="3"/>
        <v>36.956521739130437</v>
      </c>
      <c r="D34" s="2">
        <f t="shared" si="4"/>
        <v>36.956521739130437</v>
      </c>
      <c r="E34" s="50">
        <f t="shared" si="5"/>
        <v>23.913043478260871</v>
      </c>
      <c r="F34" s="49">
        <v>850000</v>
      </c>
      <c r="G34" s="2">
        <v>850000</v>
      </c>
      <c r="H34" s="50">
        <v>550000</v>
      </c>
    </row>
    <row r="35" spans="1:8" s="225" customFormat="1" ht="18" customHeight="1" x14ac:dyDescent="0.25">
      <c r="A35" s="46"/>
      <c r="B35" s="42" t="s">
        <v>50</v>
      </c>
      <c r="C35" s="49">
        <f t="shared" si="3"/>
        <v>36.956521739130437</v>
      </c>
      <c r="D35" s="2">
        <f t="shared" si="4"/>
        <v>36.956521739130437</v>
      </c>
      <c r="E35" s="50">
        <f t="shared" si="5"/>
        <v>23.913043478260871</v>
      </c>
      <c r="F35" s="49">
        <v>850000</v>
      </c>
      <c r="G35" s="2">
        <v>850000</v>
      </c>
      <c r="H35" s="50">
        <v>550000</v>
      </c>
    </row>
    <row r="36" spans="1:8" s="225" customFormat="1" ht="18" customHeight="1" x14ac:dyDescent="0.25">
      <c r="A36" s="46"/>
      <c r="B36" s="42" t="s">
        <v>51</v>
      </c>
      <c r="C36" s="49">
        <f t="shared" si="3"/>
        <v>36.956521739130437</v>
      </c>
      <c r="D36" s="2">
        <f t="shared" si="4"/>
        <v>36.956521739130437</v>
      </c>
      <c r="E36" s="50">
        <f t="shared" si="5"/>
        <v>23.913043478260871</v>
      </c>
      <c r="F36" s="49">
        <v>850000</v>
      </c>
      <c r="G36" s="2">
        <v>850000</v>
      </c>
      <c r="H36" s="50">
        <v>550000</v>
      </c>
    </row>
    <row r="37" spans="1:8" s="225" customFormat="1" ht="18" customHeight="1" x14ac:dyDescent="0.25">
      <c r="A37" s="94">
        <v>2</v>
      </c>
      <c r="B37" s="55" t="s">
        <v>52</v>
      </c>
      <c r="C37" s="59"/>
      <c r="D37" s="60"/>
      <c r="E37" s="61"/>
      <c r="F37" s="59"/>
      <c r="G37" s="60"/>
      <c r="H37" s="61"/>
    </row>
    <row r="38" spans="1:8" s="225" customFormat="1" ht="18" customHeight="1" x14ac:dyDescent="0.25">
      <c r="A38" s="46"/>
      <c r="B38" s="42" t="s">
        <v>53</v>
      </c>
      <c r="C38" s="49">
        <f>F38/23000</f>
        <v>41.304347826086953</v>
      </c>
      <c r="D38" s="49">
        <f>G38/23000</f>
        <v>45.652173913043477</v>
      </c>
      <c r="E38" s="50">
        <f>H38/23000</f>
        <v>28.260869565217391</v>
      </c>
      <c r="F38" s="49">
        <v>950000</v>
      </c>
      <c r="G38" s="2">
        <v>1050000</v>
      </c>
      <c r="H38" s="50">
        <v>650000</v>
      </c>
    </row>
    <row r="39" spans="1:8" s="225" customFormat="1" ht="18" customHeight="1" x14ac:dyDescent="0.25">
      <c r="A39" s="46"/>
      <c r="B39" s="42" t="s">
        <v>54</v>
      </c>
      <c r="C39" s="49">
        <f t="shared" ref="C39:C46" si="6">F39/23000</f>
        <v>41.304347826086953</v>
      </c>
      <c r="D39" s="49">
        <f t="shared" ref="D39:D46" si="7">G39/23000</f>
        <v>45.652173913043477</v>
      </c>
      <c r="E39" s="50">
        <f t="shared" ref="E39:E46" si="8">H39/23000</f>
        <v>28.260869565217391</v>
      </c>
      <c r="F39" s="49">
        <v>950000</v>
      </c>
      <c r="G39" s="2">
        <v>1050000</v>
      </c>
      <c r="H39" s="50">
        <v>650000</v>
      </c>
    </row>
    <row r="40" spans="1:8" s="225" customFormat="1" ht="18" customHeight="1" x14ac:dyDescent="0.25">
      <c r="A40" s="46"/>
      <c r="B40" s="42" t="s">
        <v>55</v>
      </c>
      <c r="C40" s="49">
        <f t="shared" si="6"/>
        <v>41.304347826086953</v>
      </c>
      <c r="D40" s="49">
        <f t="shared" si="7"/>
        <v>45.652173913043477</v>
      </c>
      <c r="E40" s="50">
        <f t="shared" si="8"/>
        <v>28.260869565217391</v>
      </c>
      <c r="F40" s="49">
        <v>950000</v>
      </c>
      <c r="G40" s="2">
        <v>1050000</v>
      </c>
      <c r="H40" s="50">
        <v>650000</v>
      </c>
    </row>
    <row r="41" spans="1:8" s="225" customFormat="1" ht="18" customHeight="1" x14ac:dyDescent="0.25">
      <c r="A41" s="46"/>
      <c r="B41" s="42" t="s">
        <v>56</v>
      </c>
      <c r="C41" s="49">
        <f t="shared" si="6"/>
        <v>41.304347826086953</v>
      </c>
      <c r="D41" s="49">
        <f t="shared" si="7"/>
        <v>45.652173913043477</v>
      </c>
      <c r="E41" s="50">
        <f t="shared" si="8"/>
        <v>28.260869565217391</v>
      </c>
      <c r="F41" s="49">
        <v>950000</v>
      </c>
      <c r="G41" s="2">
        <v>1050000</v>
      </c>
      <c r="H41" s="50">
        <v>650000</v>
      </c>
    </row>
    <row r="42" spans="1:8" s="225" customFormat="1" ht="18" customHeight="1" x14ac:dyDescent="0.25">
      <c r="A42" s="46"/>
      <c r="B42" s="42" t="s">
        <v>57</v>
      </c>
      <c r="C42" s="49">
        <f t="shared" si="6"/>
        <v>41.304347826086953</v>
      </c>
      <c r="D42" s="49">
        <f t="shared" si="7"/>
        <v>45.652173913043477</v>
      </c>
      <c r="E42" s="50">
        <f t="shared" si="8"/>
        <v>28.260869565217391</v>
      </c>
      <c r="F42" s="49">
        <v>950000</v>
      </c>
      <c r="G42" s="2">
        <v>1050000</v>
      </c>
      <c r="H42" s="50">
        <v>650000</v>
      </c>
    </row>
    <row r="43" spans="1:8" s="225" customFormat="1" ht="18" customHeight="1" x14ac:dyDescent="0.25">
      <c r="A43" s="46"/>
      <c r="B43" s="42" t="s">
        <v>58</v>
      </c>
      <c r="C43" s="49">
        <f t="shared" si="6"/>
        <v>41.304347826086953</v>
      </c>
      <c r="D43" s="49">
        <f t="shared" si="7"/>
        <v>45.652173913043477</v>
      </c>
      <c r="E43" s="50">
        <f t="shared" si="8"/>
        <v>28.260869565217391</v>
      </c>
      <c r="F43" s="49">
        <v>950000</v>
      </c>
      <c r="G43" s="2">
        <v>1050000</v>
      </c>
      <c r="H43" s="50">
        <v>650000</v>
      </c>
    </row>
    <row r="44" spans="1:8" s="225" customFormat="1" ht="18" customHeight="1" x14ac:dyDescent="0.25">
      <c r="A44" s="46"/>
      <c r="B44" s="42" t="s">
        <v>59</v>
      </c>
      <c r="C44" s="49">
        <f t="shared" si="6"/>
        <v>41.304347826086953</v>
      </c>
      <c r="D44" s="49">
        <f t="shared" si="7"/>
        <v>45.652173913043477</v>
      </c>
      <c r="E44" s="50">
        <f t="shared" si="8"/>
        <v>28.260869565217391</v>
      </c>
      <c r="F44" s="49">
        <v>950000</v>
      </c>
      <c r="G44" s="2">
        <v>1050000</v>
      </c>
      <c r="H44" s="50">
        <v>650000</v>
      </c>
    </row>
    <row r="45" spans="1:8" s="225" customFormat="1" ht="18" customHeight="1" x14ac:dyDescent="0.25">
      <c r="A45" s="46"/>
      <c r="B45" s="42" t="s">
        <v>150</v>
      </c>
      <c r="C45" s="49">
        <f t="shared" si="6"/>
        <v>41.304347826086953</v>
      </c>
      <c r="D45" s="49">
        <f t="shared" si="7"/>
        <v>45.652173913043477</v>
      </c>
      <c r="E45" s="50">
        <f t="shared" si="8"/>
        <v>28.260869565217391</v>
      </c>
      <c r="F45" s="49">
        <v>950000</v>
      </c>
      <c r="G45" s="2">
        <v>1050000</v>
      </c>
      <c r="H45" s="50">
        <v>650000</v>
      </c>
    </row>
    <row r="46" spans="1:8" s="225" customFormat="1" ht="18" customHeight="1" x14ac:dyDescent="0.25">
      <c r="A46" s="46"/>
      <c r="B46" s="42" t="s">
        <v>60</v>
      </c>
      <c r="C46" s="49">
        <f t="shared" si="6"/>
        <v>41.304347826086953</v>
      </c>
      <c r="D46" s="49">
        <f t="shared" si="7"/>
        <v>45.652173913043477</v>
      </c>
      <c r="E46" s="50">
        <f t="shared" si="8"/>
        <v>28.260869565217391</v>
      </c>
      <c r="F46" s="49">
        <v>950000</v>
      </c>
      <c r="G46" s="2">
        <v>1050000</v>
      </c>
      <c r="H46" s="50">
        <v>650000</v>
      </c>
    </row>
    <row r="47" spans="1:8" s="225" customFormat="1" ht="18" customHeight="1" x14ac:dyDescent="0.25">
      <c r="A47" s="94">
        <v>3</v>
      </c>
      <c r="B47" s="55" t="s">
        <v>61</v>
      </c>
      <c r="C47" s="59"/>
      <c r="D47" s="60"/>
      <c r="E47" s="61"/>
      <c r="F47" s="59"/>
      <c r="G47" s="60"/>
      <c r="H47" s="61"/>
    </row>
    <row r="48" spans="1:8" s="225" customFormat="1" ht="18" customHeight="1" x14ac:dyDescent="0.25">
      <c r="A48" s="46"/>
      <c r="B48" s="42" t="s">
        <v>62</v>
      </c>
      <c r="C48" s="49">
        <f>F48/23000</f>
        <v>32.608695652173914</v>
      </c>
      <c r="D48" s="2">
        <f>G48/23000</f>
        <v>32.608695652173914</v>
      </c>
      <c r="E48" s="50">
        <f>H48/23000</f>
        <v>23.913043478260871</v>
      </c>
      <c r="F48" s="49">
        <v>750000</v>
      </c>
      <c r="G48" s="2">
        <v>750000</v>
      </c>
      <c r="H48" s="50">
        <v>550000</v>
      </c>
    </row>
    <row r="49" spans="1:8" s="225" customFormat="1" ht="18" customHeight="1" x14ac:dyDescent="0.25">
      <c r="A49" s="46"/>
      <c r="B49" s="42" t="s">
        <v>63</v>
      </c>
      <c r="C49" s="49">
        <f t="shared" ref="C49:C67" si="9">F49/23000</f>
        <v>32.608695652173914</v>
      </c>
      <c r="D49" s="2">
        <f t="shared" ref="D49:D67" si="10">G49/23000</f>
        <v>32.608695652173914</v>
      </c>
      <c r="E49" s="50">
        <f t="shared" ref="E49:E67" si="11">H49/23000</f>
        <v>23.913043478260871</v>
      </c>
      <c r="F49" s="49">
        <v>750000</v>
      </c>
      <c r="G49" s="2">
        <v>750000</v>
      </c>
      <c r="H49" s="50">
        <v>550000</v>
      </c>
    </row>
    <row r="50" spans="1:8" s="225" customFormat="1" ht="18" customHeight="1" x14ac:dyDescent="0.25">
      <c r="A50" s="46"/>
      <c r="B50" s="42" t="s">
        <v>64</v>
      </c>
      <c r="C50" s="49">
        <f t="shared" si="9"/>
        <v>32.608695652173914</v>
      </c>
      <c r="D50" s="2">
        <f t="shared" si="10"/>
        <v>32.608695652173914</v>
      </c>
      <c r="E50" s="50">
        <f t="shared" si="11"/>
        <v>23.913043478260871</v>
      </c>
      <c r="F50" s="49">
        <v>750000</v>
      </c>
      <c r="G50" s="2">
        <v>750000</v>
      </c>
      <c r="H50" s="50">
        <v>550000</v>
      </c>
    </row>
    <row r="51" spans="1:8" s="225" customFormat="1" ht="18" customHeight="1" x14ac:dyDescent="0.25">
      <c r="A51" s="46"/>
      <c r="B51" s="42" t="s">
        <v>65</v>
      </c>
      <c r="C51" s="49">
        <f t="shared" si="9"/>
        <v>32.608695652173914</v>
      </c>
      <c r="D51" s="2">
        <f t="shared" si="10"/>
        <v>32.608695652173914</v>
      </c>
      <c r="E51" s="50">
        <f t="shared" si="11"/>
        <v>23.913043478260871</v>
      </c>
      <c r="F51" s="49">
        <v>750000</v>
      </c>
      <c r="G51" s="2">
        <v>750000</v>
      </c>
      <c r="H51" s="50">
        <v>550000</v>
      </c>
    </row>
    <row r="52" spans="1:8" s="225" customFormat="1" ht="18" customHeight="1" x14ac:dyDescent="0.25">
      <c r="A52" s="46"/>
      <c r="B52" s="42" t="s">
        <v>66</v>
      </c>
      <c r="C52" s="49">
        <f t="shared" si="9"/>
        <v>32.608695652173914</v>
      </c>
      <c r="D52" s="2">
        <f t="shared" si="10"/>
        <v>32.608695652173914</v>
      </c>
      <c r="E52" s="50">
        <f t="shared" si="11"/>
        <v>23.913043478260871</v>
      </c>
      <c r="F52" s="49">
        <v>750000</v>
      </c>
      <c r="G52" s="2">
        <v>750000</v>
      </c>
      <c r="H52" s="50">
        <v>550000</v>
      </c>
    </row>
    <row r="53" spans="1:8" s="225" customFormat="1" ht="18" customHeight="1" x14ac:dyDescent="0.25">
      <c r="A53" s="46"/>
      <c r="B53" s="42" t="s">
        <v>67</v>
      </c>
      <c r="C53" s="49">
        <f t="shared" si="9"/>
        <v>32.608695652173914</v>
      </c>
      <c r="D53" s="2">
        <f t="shared" si="10"/>
        <v>32.608695652173914</v>
      </c>
      <c r="E53" s="50">
        <f t="shared" si="11"/>
        <v>23.913043478260871</v>
      </c>
      <c r="F53" s="49">
        <v>750000</v>
      </c>
      <c r="G53" s="2">
        <v>750000</v>
      </c>
      <c r="H53" s="50">
        <v>550000</v>
      </c>
    </row>
    <row r="54" spans="1:8" s="225" customFormat="1" ht="18" customHeight="1" x14ac:dyDescent="0.25">
      <c r="A54" s="46"/>
      <c r="B54" s="42" t="s">
        <v>68</v>
      </c>
      <c r="C54" s="49">
        <f t="shared" si="9"/>
        <v>32.608695652173914</v>
      </c>
      <c r="D54" s="2">
        <f t="shared" si="10"/>
        <v>32.608695652173914</v>
      </c>
      <c r="E54" s="50">
        <f t="shared" si="11"/>
        <v>23.913043478260871</v>
      </c>
      <c r="F54" s="49">
        <v>750000</v>
      </c>
      <c r="G54" s="2">
        <v>750000</v>
      </c>
      <c r="H54" s="50">
        <v>550000</v>
      </c>
    </row>
    <row r="55" spans="1:8" s="225" customFormat="1" ht="18" customHeight="1" x14ac:dyDescent="0.25">
      <c r="A55" s="46"/>
      <c r="B55" s="42" t="s">
        <v>69</v>
      </c>
      <c r="C55" s="49">
        <f t="shared" si="9"/>
        <v>32.608695652173914</v>
      </c>
      <c r="D55" s="2">
        <f t="shared" si="10"/>
        <v>32.608695652173914</v>
      </c>
      <c r="E55" s="50">
        <f t="shared" si="11"/>
        <v>23.913043478260871</v>
      </c>
      <c r="F55" s="49">
        <v>750000</v>
      </c>
      <c r="G55" s="2">
        <v>750000</v>
      </c>
      <c r="H55" s="50">
        <v>550000</v>
      </c>
    </row>
    <row r="56" spans="1:8" s="225" customFormat="1" ht="18" customHeight="1" x14ac:dyDescent="0.25">
      <c r="A56" s="46"/>
      <c r="B56" s="42" t="s">
        <v>70</v>
      </c>
      <c r="C56" s="49">
        <f t="shared" si="9"/>
        <v>32.608695652173914</v>
      </c>
      <c r="D56" s="2">
        <f t="shared" si="10"/>
        <v>32.608695652173914</v>
      </c>
      <c r="E56" s="50">
        <f t="shared" si="11"/>
        <v>23.913043478260871</v>
      </c>
      <c r="F56" s="49">
        <v>750000</v>
      </c>
      <c r="G56" s="2">
        <v>750000</v>
      </c>
      <c r="H56" s="50">
        <v>550000</v>
      </c>
    </row>
    <row r="57" spans="1:8" s="225" customFormat="1" ht="18" customHeight="1" x14ac:dyDescent="0.25">
      <c r="A57" s="46"/>
      <c r="B57" s="42" t="s">
        <v>71</v>
      </c>
      <c r="C57" s="49">
        <f t="shared" si="9"/>
        <v>34.782608695652172</v>
      </c>
      <c r="D57" s="2">
        <f t="shared" si="10"/>
        <v>34.782608695652172</v>
      </c>
      <c r="E57" s="50">
        <f t="shared" si="11"/>
        <v>23.913043478260871</v>
      </c>
      <c r="F57" s="49">
        <v>800000</v>
      </c>
      <c r="G57" s="2">
        <v>800000</v>
      </c>
      <c r="H57" s="50">
        <v>550000</v>
      </c>
    </row>
    <row r="58" spans="1:8" s="225" customFormat="1" ht="18" customHeight="1" x14ac:dyDescent="0.25">
      <c r="A58" s="46"/>
      <c r="B58" s="42" t="s">
        <v>72</v>
      </c>
      <c r="C58" s="49">
        <f t="shared" si="9"/>
        <v>39.130434782608695</v>
      </c>
      <c r="D58" s="2">
        <f t="shared" si="10"/>
        <v>43.478260869565219</v>
      </c>
      <c r="E58" s="50">
        <f t="shared" si="11"/>
        <v>23.913043478260871</v>
      </c>
      <c r="F58" s="49">
        <v>900000</v>
      </c>
      <c r="G58" s="2">
        <v>1000000</v>
      </c>
      <c r="H58" s="50">
        <v>550000</v>
      </c>
    </row>
    <row r="59" spans="1:8" s="225" customFormat="1" ht="18" customHeight="1" x14ac:dyDescent="0.25">
      <c r="A59" s="46"/>
      <c r="B59" s="42" t="s">
        <v>191</v>
      </c>
      <c r="C59" s="49">
        <f t="shared" si="9"/>
        <v>39.130434782608695</v>
      </c>
      <c r="D59" s="2">
        <f t="shared" si="10"/>
        <v>43.478260869565219</v>
      </c>
      <c r="E59" s="50">
        <f t="shared" si="11"/>
        <v>23.913043478260871</v>
      </c>
      <c r="F59" s="49">
        <v>900000</v>
      </c>
      <c r="G59" s="2">
        <v>1000000</v>
      </c>
      <c r="H59" s="50">
        <v>550000</v>
      </c>
    </row>
    <row r="60" spans="1:8" s="225" customFormat="1" ht="18" customHeight="1" x14ac:dyDescent="0.25">
      <c r="A60" s="46"/>
      <c r="B60" s="42" t="s">
        <v>74</v>
      </c>
      <c r="C60" s="49">
        <f t="shared" si="9"/>
        <v>39.130434782608695</v>
      </c>
      <c r="D60" s="2">
        <f t="shared" si="10"/>
        <v>43.478260869565219</v>
      </c>
      <c r="E60" s="50">
        <f t="shared" si="11"/>
        <v>23.913043478260871</v>
      </c>
      <c r="F60" s="49">
        <v>900000</v>
      </c>
      <c r="G60" s="2">
        <v>1000000</v>
      </c>
      <c r="H60" s="50">
        <v>550000</v>
      </c>
    </row>
    <row r="61" spans="1:8" s="225" customFormat="1" ht="18" customHeight="1" x14ac:dyDescent="0.25">
      <c r="A61" s="46"/>
      <c r="B61" s="42" t="s">
        <v>75</v>
      </c>
      <c r="C61" s="49">
        <f t="shared" si="9"/>
        <v>39.130434782608695</v>
      </c>
      <c r="D61" s="2">
        <f t="shared" si="10"/>
        <v>43.478260869565219</v>
      </c>
      <c r="E61" s="50">
        <f t="shared" si="11"/>
        <v>23.913043478260871</v>
      </c>
      <c r="F61" s="49">
        <v>900000</v>
      </c>
      <c r="G61" s="2">
        <v>1000000</v>
      </c>
      <c r="H61" s="50">
        <v>550000</v>
      </c>
    </row>
    <row r="62" spans="1:8" s="225" customFormat="1" ht="18" customHeight="1" x14ac:dyDescent="0.25">
      <c r="A62" s="46"/>
      <c r="B62" s="42" t="s">
        <v>76</v>
      </c>
      <c r="C62" s="49">
        <f t="shared" si="9"/>
        <v>39.130434782608695</v>
      </c>
      <c r="D62" s="2">
        <f t="shared" si="10"/>
        <v>43.478260869565219</v>
      </c>
      <c r="E62" s="50">
        <f t="shared" si="11"/>
        <v>23.913043478260871</v>
      </c>
      <c r="F62" s="49">
        <v>900000</v>
      </c>
      <c r="G62" s="2">
        <v>1000000</v>
      </c>
      <c r="H62" s="50">
        <v>550000</v>
      </c>
    </row>
    <row r="63" spans="1:8" s="225" customFormat="1" ht="18" customHeight="1" x14ac:dyDescent="0.25">
      <c r="A63" s="46"/>
      <c r="B63" s="42" t="s">
        <v>77</v>
      </c>
      <c r="C63" s="49">
        <f t="shared" si="9"/>
        <v>39.130434782608695</v>
      </c>
      <c r="D63" s="2">
        <f t="shared" si="10"/>
        <v>43.478260869565219</v>
      </c>
      <c r="E63" s="50">
        <f t="shared" si="11"/>
        <v>23.913043478260871</v>
      </c>
      <c r="F63" s="49">
        <v>900000</v>
      </c>
      <c r="G63" s="2">
        <v>1000000</v>
      </c>
      <c r="H63" s="50">
        <v>550000</v>
      </c>
    </row>
    <row r="64" spans="1:8" s="225" customFormat="1" ht="18" customHeight="1" x14ac:dyDescent="0.25">
      <c r="A64" s="46"/>
      <c r="B64" s="42" t="s">
        <v>78</v>
      </c>
      <c r="C64" s="49">
        <f t="shared" si="9"/>
        <v>39.130434782608695</v>
      </c>
      <c r="D64" s="2">
        <f t="shared" si="10"/>
        <v>43.478260869565219</v>
      </c>
      <c r="E64" s="50">
        <f t="shared" si="11"/>
        <v>23.913043478260871</v>
      </c>
      <c r="F64" s="49">
        <v>900000</v>
      </c>
      <c r="G64" s="2">
        <v>1000000</v>
      </c>
      <c r="H64" s="50">
        <v>550000</v>
      </c>
    </row>
    <row r="65" spans="1:8" s="225" customFormat="1" ht="18" customHeight="1" x14ac:dyDescent="0.25">
      <c r="A65" s="46"/>
      <c r="B65" s="42" t="s">
        <v>79</v>
      </c>
      <c r="C65" s="49">
        <f t="shared" si="9"/>
        <v>39.130434782608695</v>
      </c>
      <c r="D65" s="2">
        <f t="shared" si="10"/>
        <v>43.478260869565219</v>
      </c>
      <c r="E65" s="50">
        <f t="shared" si="11"/>
        <v>23.913043478260871</v>
      </c>
      <c r="F65" s="49">
        <v>900000</v>
      </c>
      <c r="G65" s="2">
        <v>1000000</v>
      </c>
      <c r="H65" s="50">
        <v>550000</v>
      </c>
    </row>
    <row r="66" spans="1:8" s="225" customFormat="1" ht="18" customHeight="1" x14ac:dyDescent="0.25">
      <c r="A66" s="46"/>
      <c r="B66" s="42" t="s">
        <v>80</v>
      </c>
      <c r="C66" s="49">
        <f t="shared" si="9"/>
        <v>39.130434782608695</v>
      </c>
      <c r="D66" s="2">
        <f t="shared" si="10"/>
        <v>43.478260869565219</v>
      </c>
      <c r="E66" s="50">
        <f t="shared" si="11"/>
        <v>23.913043478260871</v>
      </c>
      <c r="F66" s="49">
        <v>900000</v>
      </c>
      <c r="G66" s="2">
        <v>1000000</v>
      </c>
      <c r="H66" s="50">
        <v>550000</v>
      </c>
    </row>
    <row r="67" spans="1:8" s="225" customFormat="1" ht="18" customHeight="1" x14ac:dyDescent="0.25">
      <c r="A67" s="46"/>
      <c r="B67" s="42" t="s">
        <v>81</v>
      </c>
      <c r="C67" s="49">
        <f t="shared" si="9"/>
        <v>50</v>
      </c>
      <c r="D67" s="2">
        <f t="shared" si="10"/>
        <v>54.347826086956523</v>
      </c>
      <c r="E67" s="50">
        <f t="shared" si="11"/>
        <v>23.913043478260871</v>
      </c>
      <c r="F67" s="49">
        <v>1150000</v>
      </c>
      <c r="G67" s="2">
        <v>1250000</v>
      </c>
      <c r="H67" s="50">
        <v>550000</v>
      </c>
    </row>
    <row r="68" spans="1:8" s="227" customFormat="1" ht="18" customHeight="1" x14ac:dyDescent="0.25">
      <c r="A68" s="94">
        <v>4</v>
      </c>
      <c r="B68" s="55" t="s">
        <v>82</v>
      </c>
      <c r="C68" s="59"/>
      <c r="D68" s="60"/>
      <c r="E68" s="61"/>
      <c r="F68" s="59"/>
      <c r="G68" s="60"/>
      <c r="H68" s="61"/>
    </row>
    <row r="69" spans="1:8" s="225" customFormat="1" ht="18" customHeight="1" x14ac:dyDescent="0.25">
      <c r="A69" s="46"/>
      <c r="B69" s="42" t="s">
        <v>83</v>
      </c>
      <c r="C69" s="49">
        <f>F69/23000</f>
        <v>41.304347826086953</v>
      </c>
      <c r="D69" s="2">
        <f>G69/23000</f>
        <v>47.826086956521742</v>
      </c>
      <c r="E69" s="50">
        <f>H69/23000</f>
        <v>23.913043478260871</v>
      </c>
      <c r="F69" s="49">
        <v>950000</v>
      </c>
      <c r="G69" s="2">
        <v>1100000</v>
      </c>
      <c r="H69" s="50">
        <v>550000</v>
      </c>
    </row>
    <row r="70" spans="1:8" s="225" customFormat="1" ht="18" customHeight="1" x14ac:dyDescent="0.25">
      <c r="A70" s="46"/>
      <c r="B70" s="42" t="s">
        <v>84</v>
      </c>
      <c r="C70" s="49">
        <f t="shared" ref="C70:C81" si="12">F70/23000</f>
        <v>36.956521739130437</v>
      </c>
      <c r="D70" s="2">
        <f t="shared" ref="D70:D81" si="13">G70/23000</f>
        <v>41.304347826086953</v>
      </c>
      <c r="E70" s="50">
        <f t="shared" ref="E70:E81" si="14">H70/23000</f>
        <v>23.913043478260871</v>
      </c>
      <c r="F70" s="49">
        <v>850000</v>
      </c>
      <c r="G70" s="2">
        <v>950000</v>
      </c>
      <c r="H70" s="50">
        <v>550000</v>
      </c>
    </row>
    <row r="71" spans="1:8" s="225" customFormat="1" ht="18" customHeight="1" x14ac:dyDescent="0.25">
      <c r="A71" s="46"/>
      <c r="B71" s="42" t="s">
        <v>85</v>
      </c>
      <c r="C71" s="49">
        <f t="shared" si="12"/>
        <v>41.304347826086953</v>
      </c>
      <c r="D71" s="2">
        <f t="shared" si="13"/>
        <v>47.826086956521742</v>
      </c>
      <c r="E71" s="50">
        <f t="shared" si="14"/>
        <v>23.913043478260871</v>
      </c>
      <c r="F71" s="49">
        <v>950000</v>
      </c>
      <c r="G71" s="2">
        <v>1100000</v>
      </c>
      <c r="H71" s="50">
        <v>550000</v>
      </c>
    </row>
    <row r="72" spans="1:8" s="225" customFormat="1" ht="18" customHeight="1" x14ac:dyDescent="0.25">
      <c r="A72" s="46"/>
      <c r="B72" s="42" t="s">
        <v>86</v>
      </c>
      <c r="C72" s="49">
        <f t="shared" si="12"/>
        <v>41.304347826086953</v>
      </c>
      <c r="D72" s="2">
        <f t="shared" si="13"/>
        <v>47.826086956521742</v>
      </c>
      <c r="E72" s="50">
        <f t="shared" si="14"/>
        <v>23.913043478260871</v>
      </c>
      <c r="F72" s="49">
        <v>950000</v>
      </c>
      <c r="G72" s="2">
        <v>1100000</v>
      </c>
      <c r="H72" s="50">
        <v>550000</v>
      </c>
    </row>
    <row r="73" spans="1:8" s="225" customFormat="1" ht="18" customHeight="1" x14ac:dyDescent="0.25">
      <c r="A73" s="46"/>
      <c r="B73" s="42" t="s">
        <v>87</v>
      </c>
      <c r="C73" s="49">
        <f t="shared" si="12"/>
        <v>41.304347826086953</v>
      </c>
      <c r="D73" s="2">
        <f t="shared" si="13"/>
        <v>47.826086956521742</v>
      </c>
      <c r="E73" s="50">
        <f t="shared" si="14"/>
        <v>23.913043478260871</v>
      </c>
      <c r="F73" s="49">
        <v>950000</v>
      </c>
      <c r="G73" s="2">
        <v>1100000</v>
      </c>
      <c r="H73" s="50">
        <v>550000</v>
      </c>
    </row>
    <row r="74" spans="1:8" s="225" customFormat="1" ht="18" customHeight="1" x14ac:dyDescent="0.25">
      <c r="A74" s="46"/>
      <c r="B74" s="42" t="s">
        <v>88</v>
      </c>
      <c r="C74" s="49">
        <f t="shared" si="12"/>
        <v>41.304347826086953</v>
      </c>
      <c r="D74" s="2">
        <f t="shared" si="13"/>
        <v>47.826086956521742</v>
      </c>
      <c r="E74" s="50">
        <f t="shared" si="14"/>
        <v>23.913043478260871</v>
      </c>
      <c r="F74" s="49">
        <v>950000</v>
      </c>
      <c r="G74" s="2">
        <v>1100000</v>
      </c>
      <c r="H74" s="50">
        <v>550000</v>
      </c>
    </row>
    <row r="75" spans="1:8" s="225" customFormat="1" ht="18" customHeight="1" x14ac:dyDescent="0.25">
      <c r="A75" s="46"/>
      <c r="B75" s="42" t="s">
        <v>89</v>
      </c>
      <c r="C75" s="49">
        <f t="shared" si="12"/>
        <v>50</v>
      </c>
      <c r="D75" s="2">
        <f t="shared" si="13"/>
        <v>56.521739130434781</v>
      </c>
      <c r="E75" s="50">
        <f t="shared" si="14"/>
        <v>23.913043478260871</v>
      </c>
      <c r="F75" s="49">
        <v>1150000</v>
      </c>
      <c r="G75" s="2">
        <v>1300000</v>
      </c>
      <c r="H75" s="50">
        <v>550000</v>
      </c>
    </row>
    <row r="76" spans="1:8" s="225" customFormat="1" ht="18" customHeight="1" x14ac:dyDescent="0.25">
      <c r="A76" s="46"/>
      <c r="B76" s="42" t="s">
        <v>90</v>
      </c>
      <c r="C76" s="49">
        <f t="shared" si="12"/>
        <v>50</v>
      </c>
      <c r="D76" s="2">
        <f t="shared" si="13"/>
        <v>56.521739130434781</v>
      </c>
      <c r="E76" s="50">
        <f t="shared" si="14"/>
        <v>23.913043478260871</v>
      </c>
      <c r="F76" s="49">
        <v>1150000</v>
      </c>
      <c r="G76" s="2">
        <v>1300000</v>
      </c>
      <c r="H76" s="50">
        <v>550000</v>
      </c>
    </row>
    <row r="77" spans="1:8" s="225" customFormat="1" ht="18" customHeight="1" x14ac:dyDescent="0.25">
      <c r="A77" s="46"/>
      <c r="B77" s="42" t="s">
        <v>91</v>
      </c>
      <c r="C77" s="49">
        <f t="shared" si="12"/>
        <v>45.652173913043477</v>
      </c>
      <c r="D77" s="2">
        <f t="shared" si="13"/>
        <v>54.347826086956523</v>
      </c>
      <c r="E77" s="50">
        <f t="shared" si="14"/>
        <v>23.913043478260871</v>
      </c>
      <c r="F77" s="49">
        <v>1050000</v>
      </c>
      <c r="G77" s="2">
        <v>1250000</v>
      </c>
      <c r="H77" s="50">
        <v>550000</v>
      </c>
    </row>
    <row r="78" spans="1:8" s="225" customFormat="1" ht="18" customHeight="1" x14ac:dyDescent="0.25">
      <c r="A78" s="46"/>
      <c r="B78" s="42" t="s">
        <v>92</v>
      </c>
      <c r="C78" s="49">
        <f t="shared" si="12"/>
        <v>54.347826086956523</v>
      </c>
      <c r="D78" s="2">
        <f t="shared" si="13"/>
        <v>60.869565217391305</v>
      </c>
      <c r="E78" s="50">
        <f t="shared" si="14"/>
        <v>23.913043478260871</v>
      </c>
      <c r="F78" s="49">
        <v>1250000</v>
      </c>
      <c r="G78" s="2">
        <v>1400000</v>
      </c>
      <c r="H78" s="50">
        <v>550000</v>
      </c>
    </row>
    <row r="79" spans="1:8" s="225" customFormat="1" ht="18" customHeight="1" x14ac:dyDescent="0.25">
      <c r="A79" s="46"/>
      <c r="B79" s="42" t="s">
        <v>93</v>
      </c>
      <c r="C79" s="49">
        <f t="shared" si="12"/>
        <v>63.043478260869563</v>
      </c>
      <c r="D79" s="2">
        <f t="shared" si="13"/>
        <v>69.565217391304344</v>
      </c>
      <c r="E79" s="50">
        <f t="shared" si="14"/>
        <v>23.913043478260871</v>
      </c>
      <c r="F79" s="49">
        <v>1450000</v>
      </c>
      <c r="G79" s="2">
        <v>1600000</v>
      </c>
      <c r="H79" s="50">
        <v>550000</v>
      </c>
    </row>
    <row r="80" spans="1:8" s="225" customFormat="1" ht="18" customHeight="1" x14ac:dyDescent="0.25">
      <c r="A80" s="46"/>
      <c r="B80" s="42" t="s">
        <v>94</v>
      </c>
      <c r="C80" s="49">
        <f t="shared" si="12"/>
        <v>71.739130434782609</v>
      </c>
      <c r="D80" s="2">
        <f t="shared" si="13"/>
        <v>78.260869565217391</v>
      </c>
      <c r="E80" s="50">
        <f t="shared" si="14"/>
        <v>23.913043478260871</v>
      </c>
      <c r="F80" s="49">
        <v>1650000</v>
      </c>
      <c r="G80" s="2">
        <v>1800000</v>
      </c>
      <c r="H80" s="50">
        <v>550000</v>
      </c>
    </row>
    <row r="81" spans="1:8" s="225" customFormat="1" ht="18" customHeight="1" x14ac:dyDescent="0.25">
      <c r="A81" s="46"/>
      <c r="B81" s="42" t="s">
        <v>95</v>
      </c>
      <c r="C81" s="49">
        <f t="shared" si="12"/>
        <v>71.739130434782609</v>
      </c>
      <c r="D81" s="2">
        <f t="shared" si="13"/>
        <v>78.260869565217391</v>
      </c>
      <c r="E81" s="50">
        <f t="shared" si="14"/>
        <v>23.913043478260871</v>
      </c>
      <c r="F81" s="49">
        <v>1650000</v>
      </c>
      <c r="G81" s="2">
        <v>1800000</v>
      </c>
      <c r="H81" s="50">
        <v>550000</v>
      </c>
    </row>
    <row r="82" spans="1:8" s="225" customFormat="1" ht="18" customHeight="1" x14ac:dyDescent="0.25">
      <c r="A82" s="94">
        <v>5</v>
      </c>
      <c r="B82" s="55" t="s">
        <v>96</v>
      </c>
      <c r="C82" s="59"/>
      <c r="D82" s="60"/>
      <c r="E82" s="61"/>
      <c r="F82" s="59"/>
      <c r="G82" s="60"/>
      <c r="H82" s="61"/>
    </row>
    <row r="83" spans="1:8" s="225" customFormat="1" ht="18" customHeight="1" x14ac:dyDescent="0.25">
      <c r="A83" s="46"/>
      <c r="B83" s="42" t="s">
        <v>136</v>
      </c>
      <c r="C83" s="49">
        <f>F83/23000</f>
        <v>54.347826086956523</v>
      </c>
      <c r="D83" s="2">
        <f>G83/23000</f>
        <v>56.521739130434781</v>
      </c>
      <c r="E83" s="50">
        <f>H83/23000</f>
        <v>28.260869565217391</v>
      </c>
      <c r="F83" s="49">
        <v>1250000</v>
      </c>
      <c r="G83" s="2">
        <v>1300000</v>
      </c>
      <c r="H83" s="50">
        <v>650000</v>
      </c>
    </row>
    <row r="84" spans="1:8" s="225" customFormat="1" ht="18" customHeight="1" x14ac:dyDescent="0.25">
      <c r="A84" s="46"/>
      <c r="B84" s="42" t="s">
        <v>137</v>
      </c>
      <c r="C84" s="49">
        <f t="shared" ref="C84:C89" si="15">F84/23000</f>
        <v>54.347826086956523</v>
      </c>
      <c r="D84" s="2">
        <f t="shared" ref="D84:D89" si="16">G84/23000</f>
        <v>56.521739130434781</v>
      </c>
      <c r="E84" s="50">
        <f t="shared" ref="E84:E89" si="17">H84/23000</f>
        <v>28.260869565217391</v>
      </c>
      <c r="F84" s="49">
        <v>1250000</v>
      </c>
      <c r="G84" s="2">
        <v>1300000</v>
      </c>
      <c r="H84" s="50">
        <v>650000</v>
      </c>
    </row>
    <row r="85" spans="1:8" s="225" customFormat="1" ht="18" customHeight="1" x14ac:dyDescent="0.25">
      <c r="A85" s="46"/>
      <c r="B85" s="42" t="s">
        <v>192</v>
      </c>
      <c r="C85" s="49">
        <f t="shared" si="15"/>
        <v>58.695652173913047</v>
      </c>
      <c r="D85" s="2">
        <f t="shared" si="16"/>
        <v>60.869565217391305</v>
      </c>
      <c r="E85" s="50">
        <f t="shared" si="17"/>
        <v>28.260869565217391</v>
      </c>
      <c r="F85" s="49">
        <v>1350000</v>
      </c>
      <c r="G85" s="2">
        <v>1400000</v>
      </c>
      <c r="H85" s="50">
        <v>650000</v>
      </c>
    </row>
    <row r="86" spans="1:8" s="225" customFormat="1" ht="18" customHeight="1" x14ac:dyDescent="0.25">
      <c r="A86" s="46"/>
      <c r="B86" s="42" t="s">
        <v>97</v>
      </c>
      <c r="C86" s="49">
        <f t="shared" si="15"/>
        <v>58.695652173913047</v>
      </c>
      <c r="D86" s="2">
        <f t="shared" si="16"/>
        <v>60.869565217391305</v>
      </c>
      <c r="E86" s="50">
        <f t="shared" si="17"/>
        <v>28.260869565217391</v>
      </c>
      <c r="F86" s="49">
        <v>1350000</v>
      </c>
      <c r="G86" s="2">
        <v>1400000</v>
      </c>
      <c r="H86" s="50">
        <v>650000</v>
      </c>
    </row>
    <row r="87" spans="1:8" s="225" customFormat="1" ht="18" customHeight="1" x14ac:dyDescent="0.25">
      <c r="A87" s="94">
        <v>6</v>
      </c>
      <c r="B87" s="55" t="s">
        <v>98</v>
      </c>
      <c r="C87" s="59">
        <f t="shared" si="15"/>
        <v>84.782608695652172</v>
      </c>
      <c r="D87" s="60">
        <f t="shared" si="16"/>
        <v>86.956521739130437</v>
      </c>
      <c r="E87" s="61">
        <f t="shared" si="17"/>
        <v>2.1739130434782608</v>
      </c>
      <c r="F87" s="59">
        <v>1950000</v>
      </c>
      <c r="G87" s="60">
        <v>2000000</v>
      </c>
      <c r="H87" s="61">
        <v>50000</v>
      </c>
    </row>
    <row r="88" spans="1:8" s="225" customFormat="1" ht="18" customHeight="1" x14ac:dyDescent="0.25">
      <c r="A88" s="46"/>
      <c r="B88" s="43" t="s">
        <v>99</v>
      </c>
      <c r="C88" s="49">
        <f t="shared" si="15"/>
        <v>80.434782608695656</v>
      </c>
      <c r="D88" s="2">
        <f t="shared" si="16"/>
        <v>82.608695652173907</v>
      </c>
      <c r="E88" s="50">
        <f t="shared" si="17"/>
        <v>28.260869565217391</v>
      </c>
      <c r="F88" s="49">
        <v>1850000</v>
      </c>
      <c r="G88" s="2">
        <v>1900000</v>
      </c>
      <c r="H88" s="50">
        <v>650000</v>
      </c>
    </row>
    <row r="89" spans="1:8" s="225" customFormat="1" ht="18" customHeight="1" x14ac:dyDescent="0.25">
      <c r="A89" s="46"/>
      <c r="B89" s="43" t="s">
        <v>185</v>
      </c>
      <c r="C89" s="49">
        <f t="shared" si="15"/>
        <v>80.434782608695656</v>
      </c>
      <c r="D89" s="2">
        <f t="shared" si="16"/>
        <v>82.608695652173907</v>
      </c>
      <c r="E89" s="50">
        <f t="shared" si="17"/>
        <v>2.1739130434782608</v>
      </c>
      <c r="F89" s="49">
        <v>1850000</v>
      </c>
      <c r="G89" s="2">
        <v>1900000</v>
      </c>
      <c r="H89" s="50">
        <v>50000</v>
      </c>
    </row>
    <row r="90" spans="1:8" s="225" customFormat="1" ht="18" customHeight="1" x14ac:dyDescent="0.25">
      <c r="A90" s="94">
        <v>7</v>
      </c>
      <c r="B90" s="55" t="s">
        <v>100</v>
      </c>
      <c r="C90" s="59"/>
      <c r="D90" s="60"/>
      <c r="E90" s="61"/>
      <c r="F90" s="59"/>
      <c r="G90" s="60"/>
      <c r="H90" s="61"/>
    </row>
    <row r="91" spans="1:8" s="225" customFormat="1" ht="18" customHeight="1" x14ac:dyDescent="0.25">
      <c r="A91" s="46"/>
      <c r="B91" s="42" t="s">
        <v>101</v>
      </c>
      <c r="C91" s="49">
        <f>F91/23000</f>
        <v>73.913043478260875</v>
      </c>
      <c r="D91" s="2">
        <f>G91/23000</f>
        <v>78.260869565217391</v>
      </c>
      <c r="E91" s="50">
        <f>H91/23000</f>
        <v>32.608695652173914</v>
      </c>
      <c r="F91" s="49">
        <v>1700000</v>
      </c>
      <c r="G91" s="2">
        <v>1800000</v>
      </c>
      <c r="H91" s="50">
        <v>750000</v>
      </c>
    </row>
    <row r="92" spans="1:8" s="225" customFormat="1" ht="18" customHeight="1" x14ac:dyDescent="0.25">
      <c r="A92" s="46"/>
      <c r="B92" s="42" t="s">
        <v>102</v>
      </c>
      <c r="C92" s="49">
        <f t="shared" ref="C92:C93" si="18">F92/23000</f>
        <v>73.913043478260875</v>
      </c>
      <c r="D92" s="2">
        <f>G92/23000</f>
        <v>78.260869565217391</v>
      </c>
      <c r="E92" s="50">
        <f t="shared" ref="E92:E93" si="19">H92/23000</f>
        <v>32.608695652173914</v>
      </c>
      <c r="F92" s="49">
        <v>1700000</v>
      </c>
      <c r="G92" s="2">
        <v>1800000</v>
      </c>
      <c r="H92" s="50">
        <v>750000</v>
      </c>
    </row>
    <row r="93" spans="1:8" s="225" customFormat="1" ht="18" customHeight="1" x14ac:dyDescent="0.25">
      <c r="A93" s="46"/>
      <c r="B93" s="42" t="s">
        <v>103</v>
      </c>
      <c r="C93" s="49">
        <f t="shared" si="18"/>
        <v>82.608695652173907</v>
      </c>
      <c r="D93" s="2">
        <f>G93/23000</f>
        <v>86.956521739130437</v>
      </c>
      <c r="E93" s="50">
        <f t="shared" si="19"/>
        <v>32.608695652173914</v>
      </c>
      <c r="F93" s="49">
        <v>1900000</v>
      </c>
      <c r="G93" s="2">
        <v>2000000</v>
      </c>
      <c r="H93" s="50">
        <v>750000</v>
      </c>
    </row>
    <row r="94" spans="1:8" s="225" customFormat="1" ht="18" customHeight="1" x14ac:dyDescent="0.25">
      <c r="A94" s="94">
        <v>8</v>
      </c>
      <c r="B94" s="55" t="s">
        <v>104</v>
      </c>
      <c r="C94" s="59"/>
      <c r="D94" s="60"/>
      <c r="E94" s="61"/>
      <c r="F94" s="59"/>
      <c r="G94" s="60"/>
      <c r="H94" s="61"/>
    </row>
    <row r="95" spans="1:8" s="225" customFormat="1" ht="18" customHeight="1" x14ac:dyDescent="0.25">
      <c r="A95" s="46"/>
      <c r="B95" s="42" t="s">
        <v>138</v>
      </c>
      <c r="C95" s="49">
        <f>F95/23000</f>
        <v>71.739130434782609</v>
      </c>
      <c r="D95" s="49">
        <f>G95/23000</f>
        <v>73.913043478260875</v>
      </c>
      <c r="E95" s="50">
        <f>H95/23000</f>
        <v>28.260869565217391</v>
      </c>
      <c r="F95" s="49">
        <v>1650000</v>
      </c>
      <c r="G95" s="2">
        <v>1700000</v>
      </c>
      <c r="H95" s="50">
        <v>650000</v>
      </c>
    </row>
    <row r="96" spans="1:8" s="225" customFormat="1" ht="18" customHeight="1" x14ac:dyDescent="0.25">
      <c r="A96" s="46"/>
      <c r="B96" s="42" t="s">
        <v>105</v>
      </c>
      <c r="C96" s="49">
        <f t="shared" ref="C96" si="20">F96/23000</f>
        <v>71.739130434782609</v>
      </c>
      <c r="D96" s="49">
        <f t="shared" ref="D96:D97" si="21">G96/23000</f>
        <v>73.913043478260875</v>
      </c>
      <c r="E96" s="50">
        <f t="shared" ref="E96:E97" si="22">H96/23000</f>
        <v>28.260869565217391</v>
      </c>
      <c r="F96" s="49">
        <v>1650000</v>
      </c>
      <c r="G96" s="2">
        <v>1700000</v>
      </c>
      <c r="H96" s="50">
        <v>650000</v>
      </c>
    </row>
    <row r="97" spans="1:8" s="225" customFormat="1" ht="18" customHeight="1" x14ac:dyDescent="0.25">
      <c r="A97" s="46"/>
      <c r="B97" s="42" t="s">
        <v>106</v>
      </c>
      <c r="C97" s="49">
        <f>F97/23000</f>
        <v>67.391304347826093</v>
      </c>
      <c r="D97" s="49">
        <f t="shared" si="21"/>
        <v>76.086956521739125</v>
      </c>
      <c r="E97" s="50">
        <f t="shared" si="22"/>
        <v>28.260869565217391</v>
      </c>
      <c r="F97" s="49">
        <v>1550000</v>
      </c>
      <c r="G97" s="2">
        <v>1750000</v>
      </c>
      <c r="H97" s="50">
        <v>650000</v>
      </c>
    </row>
    <row r="98" spans="1:8" s="225" customFormat="1" ht="18" customHeight="1" x14ac:dyDescent="0.25">
      <c r="A98" s="94">
        <v>9</v>
      </c>
      <c r="B98" s="55" t="s">
        <v>107</v>
      </c>
      <c r="C98" s="59"/>
      <c r="D98" s="60"/>
      <c r="E98" s="61"/>
      <c r="F98" s="59"/>
      <c r="G98" s="60"/>
      <c r="H98" s="61"/>
    </row>
    <row r="99" spans="1:8" s="225" customFormat="1" ht="18" customHeight="1" x14ac:dyDescent="0.25">
      <c r="A99" s="46"/>
      <c r="B99" s="42" t="s">
        <v>108</v>
      </c>
      <c r="C99" s="49">
        <f>F99/23000</f>
        <v>73.913043478260875</v>
      </c>
      <c r="D99" s="49">
        <f>G99/23000</f>
        <v>73.913043478260875</v>
      </c>
      <c r="E99" s="50">
        <f>H99/23000</f>
        <v>32.608695652173914</v>
      </c>
      <c r="F99" s="49">
        <v>1700000</v>
      </c>
      <c r="G99" s="2">
        <v>1700000</v>
      </c>
      <c r="H99" s="50">
        <v>750000</v>
      </c>
    </row>
    <row r="100" spans="1:8" s="225" customFormat="1" ht="18" customHeight="1" x14ac:dyDescent="0.25">
      <c r="A100" s="46"/>
      <c r="B100" s="42" t="s">
        <v>109</v>
      </c>
      <c r="C100" s="49">
        <f t="shared" ref="C100:C105" si="23">F100/23000</f>
        <v>73.913043478260875</v>
      </c>
      <c r="D100" s="49">
        <f t="shared" ref="D100:D105" si="24">G100/23000</f>
        <v>73.913043478260875</v>
      </c>
      <c r="E100" s="50">
        <f t="shared" ref="E100:E105" si="25">H100/23000</f>
        <v>32.608695652173914</v>
      </c>
      <c r="F100" s="49">
        <v>1700000</v>
      </c>
      <c r="G100" s="2">
        <v>1700000</v>
      </c>
      <c r="H100" s="50">
        <v>750000</v>
      </c>
    </row>
    <row r="101" spans="1:8" s="225" customFormat="1" ht="18" customHeight="1" x14ac:dyDescent="0.25">
      <c r="A101" s="46"/>
      <c r="B101" s="42" t="s">
        <v>110</v>
      </c>
      <c r="C101" s="49">
        <f t="shared" si="23"/>
        <v>73.913043478260875</v>
      </c>
      <c r="D101" s="49">
        <f t="shared" si="24"/>
        <v>73.913043478260875</v>
      </c>
      <c r="E101" s="50">
        <f t="shared" si="25"/>
        <v>32.608695652173914</v>
      </c>
      <c r="F101" s="49">
        <v>1700000</v>
      </c>
      <c r="G101" s="2">
        <v>1700000</v>
      </c>
      <c r="H101" s="50">
        <v>750000</v>
      </c>
    </row>
    <row r="102" spans="1:8" s="225" customFormat="1" ht="18" customHeight="1" x14ac:dyDescent="0.25">
      <c r="A102" s="46"/>
      <c r="B102" s="42" t="s">
        <v>111</v>
      </c>
      <c r="C102" s="49">
        <f t="shared" si="23"/>
        <v>78.260869565217391</v>
      </c>
      <c r="D102" s="49">
        <f t="shared" si="24"/>
        <v>78.260869565217391</v>
      </c>
      <c r="E102" s="50">
        <f t="shared" si="25"/>
        <v>32.608695652173914</v>
      </c>
      <c r="F102" s="49">
        <v>1800000</v>
      </c>
      <c r="G102" s="2">
        <v>1800000</v>
      </c>
      <c r="H102" s="50">
        <v>750000</v>
      </c>
    </row>
    <row r="103" spans="1:8" s="225" customFormat="1" ht="18" customHeight="1" x14ac:dyDescent="0.25">
      <c r="A103" s="46"/>
      <c r="B103" s="42" t="s">
        <v>112</v>
      </c>
      <c r="C103" s="49">
        <f t="shared" si="23"/>
        <v>91.304347826086953</v>
      </c>
      <c r="D103" s="49">
        <f t="shared" si="24"/>
        <v>91.304347826086953</v>
      </c>
      <c r="E103" s="50">
        <f t="shared" si="25"/>
        <v>32.608695652173914</v>
      </c>
      <c r="F103" s="49">
        <v>2100000</v>
      </c>
      <c r="G103" s="2">
        <v>2100000</v>
      </c>
      <c r="H103" s="50">
        <v>750000</v>
      </c>
    </row>
    <row r="104" spans="1:8" s="225" customFormat="1" ht="18" customHeight="1" x14ac:dyDescent="0.25">
      <c r="A104" s="46"/>
      <c r="B104" s="42" t="s">
        <v>113</v>
      </c>
      <c r="C104" s="49">
        <f t="shared" si="23"/>
        <v>100</v>
      </c>
      <c r="D104" s="49">
        <f t="shared" si="24"/>
        <v>100</v>
      </c>
      <c r="E104" s="50">
        <f t="shared" si="25"/>
        <v>32.608695652173914</v>
      </c>
      <c r="F104" s="49">
        <v>2300000</v>
      </c>
      <c r="G104" s="2">
        <v>2300000</v>
      </c>
      <c r="H104" s="50">
        <v>750000</v>
      </c>
    </row>
    <row r="105" spans="1:8" s="225" customFormat="1" ht="18" customHeight="1" x14ac:dyDescent="0.25">
      <c r="A105" s="46"/>
      <c r="B105" s="42" t="s">
        <v>114</v>
      </c>
      <c r="C105" s="49">
        <f t="shared" si="23"/>
        <v>100</v>
      </c>
      <c r="D105" s="49">
        <f t="shared" si="24"/>
        <v>100</v>
      </c>
      <c r="E105" s="50">
        <f t="shared" si="25"/>
        <v>32.608695652173914</v>
      </c>
      <c r="F105" s="49">
        <v>2300000</v>
      </c>
      <c r="G105" s="2">
        <v>2300000</v>
      </c>
      <c r="H105" s="50">
        <v>750000</v>
      </c>
    </row>
    <row r="106" spans="1:8" s="225" customFormat="1" ht="18" customHeight="1" x14ac:dyDescent="0.25">
      <c r="A106" s="94">
        <v>10</v>
      </c>
      <c r="B106" s="55" t="s">
        <v>115</v>
      </c>
      <c r="C106" s="59"/>
      <c r="D106" s="60"/>
      <c r="E106" s="61"/>
      <c r="F106" s="59"/>
      <c r="G106" s="60"/>
      <c r="H106" s="61"/>
    </row>
    <row r="107" spans="1:8" s="225" customFormat="1" ht="18" customHeight="1" x14ac:dyDescent="0.25">
      <c r="A107" s="46"/>
      <c r="B107" s="42" t="s">
        <v>116</v>
      </c>
      <c r="C107" s="49">
        <f>F107/23000</f>
        <v>158.69565217391303</v>
      </c>
      <c r="D107" s="2">
        <f>G107/23000</f>
        <v>171.7391304347826</v>
      </c>
      <c r="E107" s="50">
        <f>H107/23000</f>
        <v>32.608695652173914</v>
      </c>
      <c r="F107" s="49">
        <v>3650000</v>
      </c>
      <c r="G107" s="2">
        <v>3950000</v>
      </c>
      <c r="H107" s="50">
        <v>750000</v>
      </c>
    </row>
    <row r="108" spans="1:8" s="225" customFormat="1" ht="18" customHeight="1" x14ac:dyDescent="0.25">
      <c r="A108" s="94">
        <v>11</v>
      </c>
      <c r="B108" s="55" t="s">
        <v>117</v>
      </c>
      <c r="C108" s="59"/>
      <c r="D108" s="60"/>
      <c r="E108" s="61"/>
      <c r="F108" s="59"/>
      <c r="G108" s="60"/>
      <c r="H108" s="61"/>
    </row>
    <row r="109" spans="1:8" s="225" customFormat="1" ht="18" customHeight="1" x14ac:dyDescent="0.25">
      <c r="A109" s="46"/>
      <c r="B109" s="42" t="s">
        <v>118</v>
      </c>
      <c r="C109" s="49">
        <f>F109/23000</f>
        <v>110.8695652173913</v>
      </c>
      <c r="D109" s="2">
        <f>G109/23000</f>
        <v>115.21739130434783</v>
      </c>
      <c r="E109" s="50">
        <f>H109/23000</f>
        <v>32.608695652173914</v>
      </c>
      <c r="F109" s="49">
        <v>2550000</v>
      </c>
      <c r="G109" s="2">
        <v>2650000</v>
      </c>
      <c r="H109" s="50">
        <v>750000</v>
      </c>
    </row>
    <row r="110" spans="1:8" s="225" customFormat="1" ht="18" customHeight="1" x14ac:dyDescent="0.25">
      <c r="A110" s="94">
        <v>12</v>
      </c>
      <c r="B110" s="55" t="s">
        <v>119</v>
      </c>
      <c r="C110" s="59"/>
      <c r="D110" s="60"/>
      <c r="E110" s="61"/>
      <c r="F110" s="59"/>
      <c r="G110" s="60"/>
      <c r="H110" s="61"/>
    </row>
    <row r="111" spans="1:8" s="225" customFormat="1" ht="18" customHeight="1" x14ac:dyDescent="0.25">
      <c r="A111" s="46"/>
      <c r="B111" s="42" t="s">
        <v>129</v>
      </c>
      <c r="C111" s="49">
        <f t="shared" ref="C111:E112" si="26">F111/23000</f>
        <v>120</v>
      </c>
      <c r="D111" s="2">
        <f t="shared" si="26"/>
        <v>128.2608695652174</v>
      </c>
      <c r="E111" s="50">
        <f t="shared" si="26"/>
        <v>32.608695652173914</v>
      </c>
      <c r="F111" s="49">
        <v>2760000</v>
      </c>
      <c r="G111" s="2">
        <v>2950000</v>
      </c>
      <c r="H111" s="50">
        <v>750000</v>
      </c>
    </row>
    <row r="112" spans="1:8" s="225" customFormat="1" ht="18" customHeight="1" x14ac:dyDescent="0.25">
      <c r="A112" s="46"/>
      <c r="B112" s="42" t="s">
        <v>120</v>
      </c>
      <c r="C112" s="49">
        <f t="shared" si="26"/>
        <v>128.2608695652174</v>
      </c>
      <c r="D112" s="2">
        <f t="shared" si="26"/>
        <v>132.60869565217391</v>
      </c>
      <c r="E112" s="50">
        <f t="shared" si="26"/>
        <v>32.608695652173914</v>
      </c>
      <c r="F112" s="49">
        <v>2950000</v>
      </c>
      <c r="G112" s="2">
        <v>3050000</v>
      </c>
      <c r="H112" s="50">
        <v>750000</v>
      </c>
    </row>
    <row r="113" spans="1:8" s="225" customFormat="1" ht="18" customHeight="1" x14ac:dyDescent="0.25">
      <c r="A113" s="94">
        <v>13</v>
      </c>
      <c r="B113" s="55" t="s">
        <v>121</v>
      </c>
      <c r="C113" s="59"/>
      <c r="D113" s="60"/>
      <c r="E113" s="61"/>
      <c r="F113" s="59"/>
      <c r="G113" s="60"/>
      <c r="H113" s="61"/>
    </row>
    <row r="114" spans="1:8" s="225" customFormat="1" ht="18" customHeight="1" x14ac:dyDescent="0.25">
      <c r="A114" s="46"/>
      <c r="B114" s="42" t="s">
        <v>122</v>
      </c>
      <c r="C114" s="49">
        <f>F114/23000</f>
        <v>232.60869565217391</v>
      </c>
      <c r="D114" s="2">
        <f>G114/23000</f>
        <v>241.30434782608697</v>
      </c>
      <c r="E114" s="50">
        <f>H114/23000</f>
        <v>32.608695652173914</v>
      </c>
      <c r="F114" s="49">
        <v>5350000</v>
      </c>
      <c r="G114" s="2">
        <v>5550000</v>
      </c>
      <c r="H114" s="50">
        <v>750000</v>
      </c>
    </row>
    <row r="115" spans="1:8" s="225" customFormat="1" ht="18" customHeight="1" x14ac:dyDescent="0.25">
      <c r="A115" s="46"/>
      <c r="B115" s="42" t="s">
        <v>212</v>
      </c>
      <c r="C115" s="49">
        <f>F115/23000</f>
        <v>210.86956521739131</v>
      </c>
      <c r="D115" s="2">
        <f>G115/23000</f>
        <v>219.56521739130434</v>
      </c>
      <c r="E115" s="50"/>
      <c r="F115" s="49">
        <v>4850000</v>
      </c>
      <c r="G115" s="2">
        <v>5050000</v>
      </c>
      <c r="H115" s="50"/>
    </row>
    <row r="116" spans="1:8" s="225" customFormat="1" ht="18" customHeight="1" x14ac:dyDescent="0.25">
      <c r="A116" s="94">
        <v>14</v>
      </c>
      <c r="B116" s="55" t="s">
        <v>123</v>
      </c>
      <c r="C116" s="59"/>
      <c r="D116" s="60"/>
      <c r="E116" s="61"/>
      <c r="F116" s="59"/>
      <c r="G116" s="60"/>
      <c r="H116" s="61"/>
    </row>
    <row r="117" spans="1:8" s="225" customFormat="1" ht="18" customHeight="1" x14ac:dyDescent="0.25">
      <c r="A117" s="46"/>
      <c r="B117" s="42" t="s">
        <v>124</v>
      </c>
      <c r="C117" s="49">
        <f t="shared" ref="C117:E118" si="27">F117/23000</f>
        <v>184.78260869565219</v>
      </c>
      <c r="D117" s="2">
        <f t="shared" si="27"/>
        <v>206.52173913043478</v>
      </c>
      <c r="E117" s="50">
        <f t="shared" si="27"/>
        <v>32.608695652173914</v>
      </c>
      <c r="F117" s="49">
        <v>4250000</v>
      </c>
      <c r="G117" s="2">
        <v>4750000</v>
      </c>
      <c r="H117" s="50">
        <v>750000</v>
      </c>
    </row>
    <row r="118" spans="1:8" s="225" customFormat="1" ht="18" customHeight="1" x14ac:dyDescent="0.25">
      <c r="A118" s="46"/>
      <c r="B118" s="42" t="s">
        <v>125</v>
      </c>
      <c r="C118" s="49">
        <f t="shared" si="27"/>
        <v>250</v>
      </c>
      <c r="D118" s="2">
        <f t="shared" si="27"/>
        <v>271.73913043478262</v>
      </c>
      <c r="E118" s="50">
        <f t="shared" si="27"/>
        <v>32.608695652173914</v>
      </c>
      <c r="F118" s="49">
        <v>5750000</v>
      </c>
      <c r="G118" s="2">
        <v>6250000</v>
      </c>
      <c r="H118" s="50">
        <v>750000</v>
      </c>
    </row>
    <row r="119" spans="1:8" s="225" customFormat="1" ht="18" customHeight="1" x14ac:dyDescent="0.25">
      <c r="A119" s="94">
        <v>15</v>
      </c>
      <c r="B119" s="55" t="s">
        <v>126</v>
      </c>
      <c r="C119" s="59"/>
      <c r="D119" s="60"/>
      <c r="E119" s="61"/>
      <c r="F119" s="59"/>
      <c r="G119" s="60"/>
      <c r="H119" s="61"/>
    </row>
    <row r="120" spans="1:8" s="225" customFormat="1" ht="18" customHeight="1" x14ac:dyDescent="0.25">
      <c r="A120" s="46"/>
      <c r="B120" s="42" t="s">
        <v>127</v>
      </c>
      <c r="C120" s="49">
        <f>F120/23000</f>
        <v>332.60869565217394</v>
      </c>
      <c r="D120" s="2">
        <f>G120/23000</f>
        <v>354.3478260869565</v>
      </c>
      <c r="E120" s="50">
        <f>H120/23000</f>
        <v>32.608695652173914</v>
      </c>
      <c r="F120" s="49">
        <v>7650000</v>
      </c>
      <c r="G120" s="2">
        <v>8150000</v>
      </c>
      <c r="H120" s="50">
        <v>750000</v>
      </c>
    </row>
    <row r="121" spans="1:8" s="225" customFormat="1" ht="18" customHeight="1" x14ac:dyDescent="0.25">
      <c r="A121" s="94">
        <v>16</v>
      </c>
      <c r="B121" s="55" t="s">
        <v>128</v>
      </c>
      <c r="C121" s="59"/>
      <c r="D121" s="60"/>
      <c r="E121" s="61"/>
      <c r="F121" s="59"/>
      <c r="G121" s="60"/>
      <c r="H121" s="61"/>
    </row>
    <row r="122" spans="1:8" s="225" customFormat="1" ht="18" customHeight="1" x14ac:dyDescent="0.2">
      <c r="A122" s="46"/>
      <c r="B122" s="42" t="s">
        <v>134</v>
      </c>
      <c r="C122" s="51">
        <f>F122/23000</f>
        <v>354.3478260869565</v>
      </c>
      <c r="D122" s="22">
        <f>G122/23000</f>
        <v>376.08695652173913</v>
      </c>
      <c r="E122" s="50">
        <f>H122/23000</f>
        <v>32.608695652173914</v>
      </c>
      <c r="F122" s="51">
        <v>8150000</v>
      </c>
      <c r="G122" s="22">
        <v>8650000</v>
      </c>
      <c r="H122" s="50">
        <v>750000</v>
      </c>
    </row>
    <row r="123" spans="1:8" s="225" customFormat="1" ht="18" customHeight="1" x14ac:dyDescent="0.25">
      <c r="A123" s="56">
        <v>17</v>
      </c>
      <c r="B123" s="55" t="s">
        <v>8</v>
      </c>
      <c r="C123" s="59"/>
      <c r="D123" s="60"/>
      <c r="E123" s="61"/>
      <c r="F123" s="59"/>
      <c r="G123" s="60"/>
      <c r="H123" s="61"/>
    </row>
    <row r="124" spans="1:8" s="225" customFormat="1" ht="18" customHeight="1" x14ac:dyDescent="0.25">
      <c r="A124" s="46"/>
      <c r="B124" s="42" t="s">
        <v>13</v>
      </c>
      <c r="C124" s="49">
        <f>F124/23000</f>
        <v>136.95652173913044</v>
      </c>
      <c r="D124" s="2">
        <f>G124/23000</f>
        <v>145.65217391304347</v>
      </c>
      <c r="E124" s="50">
        <f>H124/23000</f>
        <v>32.608695652173914</v>
      </c>
      <c r="F124" s="49">
        <v>3150000</v>
      </c>
      <c r="G124" s="2">
        <v>3350000</v>
      </c>
      <c r="H124" s="50">
        <v>750000</v>
      </c>
    </row>
    <row r="125" spans="1:8" s="225" customFormat="1" ht="18" customHeight="1" x14ac:dyDescent="0.25">
      <c r="A125" s="56">
        <v>18</v>
      </c>
      <c r="B125" s="55" t="s">
        <v>9</v>
      </c>
      <c r="C125" s="59"/>
      <c r="D125" s="60"/>
      <c r="E125" s="61"/>
      <c r="F125" s="59"/>
      <c r="G125" s="60"/>
      <c r="H125" s="61"/>
    </row>
    <row r="126" spans="1:8" s="225" customFormat="1" ht="18" customHeight="1" x14ac:dyDescent="0.25">
      <c r="A126" s="46"/>
      <c r="B126" s="42" t="s">
        <v>10</v>
      </c>
      <c r="C126" s="49">
        <f>F126/20000</f>
        <v>257.5</v>
      </c>
      <c r="D126" s="2">
        <f>G126/20000</f>
        <v>282.5</v>
      </c>
      <c r="E126" s="50">
        <f>H126/22000</f>
        <v>34.090909090909093</v>
      </c>
      <c r="F126" s="49">
        <v>5150000</v>
      </c>
      <c r="G126" s="2">
        <v>5650000</v>
      </c>
      <c r="H126" s="50">
        <v>750000</v>
      </c>
    </row>
    <row r="127" spans="1:8" s="225" customFormat="1" ht="18" customHeight="1" x14ac:dyDescent="0.25">
      <c r="A127" s="56">
        <v>19</v>
      </c>
      <c r="B127" s="55" t="s">
        <v>11</v>
      </c>
      <c r="C127" s="59"/>
      <c r="D127" s="60"/>
      <c r="E127" s="61"/>
      <c r="F127" s="59"/>
      <c r="G127" s="60"/>
      <c r="H127" s="61"/>
    </row>
    <row r="128" spans="1:8" s="225" customFormat="1" ht="18" customHeight="1" x14ac:dyDescent="0.25">
      <c r="A128" s="46"/>
      <c r="B128" s="42" t="s">
        <v>12</v>
      </c>
      <c r="C128" s="49">
        <f>F128/20000</f>
        <v>167.5</v>
      </c>
      <c r="D128" s="2">
        <f>G128/20000</f>
        <v>182.5</v>
      </c>
      <c r="E128" s="50">
        <f>H128/22000</f>
        <v>34.090909090909093</v>
      </c>
      <c r="F128" s="49">
        <v>3350000</v>
      </c>
      <c r="G128" s="2">
        <v>3650000</v>
      </c>
      <c r="H128" s="50">
        <v>750000</v>
      </c>
    </row>
    <row r="129" spans="1:8" s="225" customFormat="1" ht="18" customHeight="1" x14ac:dyDescent="0.25">
      <c r="A129" s="56">
        <v>20</v>
      </c>
      <c r="B129" s="55" t="s">
        <v>14</v>
      </c>
      <c r="C129" s="59"/>
      <c r="D129" s="60"/>
      <c r="E129" s="61"/>
      <c r="F129" s="59"/>
      <c r="G129" s="60"/>
      <c r="H129" s="61"/>
    </row>
    <row r="130" spans="1:8" s="225" customFormat="1" ht="18" customHeight="1" x14ac:dyDescent="0.25">
      <c r="A130" s="46"/>
      <c r="B130" s="42" t="s">
        <v>15</v>
      </c>
      <c r="C130" s="49">
        <f>F130/20000</f>
        <v>132.5</v>
      </c>
      <c r="D130" s="2">
        <f>G130/20000</f>
        <v>147.5</v>
      </c>
      <c r="E130" s="50">
        <f>H130/22000</f>
        <v>34.090909090909093</v>
      </c>
      <c r="F130" s="49">
        <v>2650000</v>
      </c>
      <c r="G130" s="2">
        <v>2950000</v>
      </c>
      <c r="H130" s="50">
        <v>750000</v>
      </c>
    </row>
    <row r="131" spans="1:8" s="225" customFormat="1" ht="18" customHeight="1" x14ac:dyDescent="0.25">
      <c r="A131" s="56">
        <v>21</v>
      </c>
      <c r="B131" s="55" t="s">
        <v>16</v>
      </c>
      <c r="C131" s="59"/>
      <c r="D131" s="60"/>
      <c r="E131" s="61"/>
      <c r="F131" s="59"/>
      <c r="G131" s="60"/>
      <c r="H131" s="61"/>
    </row>
    <row r="132" spans="1:8" s="225" customFormat="1" ht="18" customHeight="1" x14ac:dyDescent="0.25">
      <c r="A132" s="46"/>
      <c r="B132" s="42" t="s">
        <v>23</v>
      </c>
      <c r="C132" s="49">
        <f>F132/20000</f>
        <v>147.5</v>
      </c>
      <c r="D132" s="2">
        <f>G132/20000</f>
        <v>167.5</v>
      </c>
      <c r="E132" s="50">
        <f>H132/22000</f>
        <v>34.090909090909093</v>
      </c>
      <c r="F132" s="49">
        <v>2950000</v>
      </c>
      <c r="G132" s="2">
        <v>3350000</v>
      </c>
      <c r="H132" s="50">
        <v>750000</v>
      </c>
    </row>
    <row r="133" spans="1:8" s="225" customFormat="1" ht="18" customHeight="1" x14ac:dyDescent="0.25">
      <c r="A133" s="56">
        <v>22</v>
      </c>
      <c r="B133" s="55" t="s">
        <v>17</v>
      </c>
      <c r="C133" s="59"/>
      <c r="D133" s="60"/>
      <c r="E133" s="61"/>
      <c r="F133" s="59"/>
      <c r="G133" s="60"/>
      <c r="H133" s="61"/>
    </row>
    <row r="134" spans="1:8" s="225" customFormat="1" ht="18" customHeight="1" x14ac:dyDescent="0.25">
      <c r="A134" s="46"/>
      <c r="B134" s="42" t="s">
        <v>22</v>
      </c>
      <c r="C134" s="49">
        <f>F134/20000</f>
        <v>182.5</v>
      </c>
      <c r="D134" s="2">
        <f>G134/20000</f>
        <v>202.5</v>
      </c>
      <c r="E134" s="50">
        <f>H134/22000</f>
        <v>34.090909090909093</v>
      </c>
      <c r="F134" s="49">
        <v>3650000</v>
      </c>
      <c r="G134" s="2">
        <v>4050000</v>
      </c>
      <c r="H134" s="50">
        <v>750000</v>
      </c>
    </row>
    <row r="135" spans="1:8" s="225" customFormat="1" ht="18" customHeight="1" x14ac:dyDescent="0.25">
      <c r="A135" s="56">
        <v>23</v>
      </c>
      <c r="B135" s="55" t="s">
        <v>18</v>
      </c>
      <c r="C135" s="59"/>
      <c r="D135" s="60"/>
      <c r="E135" s="61"/>
      <c r="F135" s="59"/>
      <c r="G135" s="60"/>
      <c r="H135" s="61"/>
    </row>
    <row r="136" spans="1:8" s="225" customFormat="1" ht="18" customHeight="1" x14ac:dyDescent="0.25">
      <c r="A136" s="46"/>
      <c r="B136" s="42" t="s">
        <v>21</v>
      </c>
      <c r="C136" s="49">
        <f>F136/20000</f>
        <v>272.5</v>
      </c>
      <c r="D136" s="2">
        <f>G136/20000</f>
        <v>282.5</v>
      </c>
      <c r="E136" s="50">
        <f>H136/22000</f>
        <v>34.090909090909093</v>
      </c>
      <c r="F136" s="49">
        <v>5450000</v>
      </c>
      <c r="G136" s="2">
        <v>5650000</v>
      </c>
      <c r="H136" s="50">
        <v>750000</v>
      </c>
    </row>
    <row r="137" spans="1:8" s="225" customFormat="1" ht="18" customHeight="1" x14ac:dyDescent="0.25">
      <c r="A137" s="56">
        <v>24</v>
      </c>
      <c r="B137" s="55" t="s">
        <v>19</v>
      </c>
      <c r="C137" s="59"/>
      <c r="D137" s="60"/>
      <c r="E137" s="61"/>
      <c r="F137" s="59"/>
      <c r="G137" s="60"/>
      <c r="H137" s="61"/>
    </row>
    <row r="138" spans="1:8" s="225" customFormat="1" ht="18" customHeight="1" x14ac:dyDescent="0.25">
      <c r="A138" s="46"/>
      <c r="B138" s="42" t="s">
        <v>20</v>
      </c>
      <c r="C138" s="49">
        <f>F138/20000</f>
        <v>142.5</v>
      </c>
      <c r="D138" s="2">
        <f>G138/20000</f>
        <v>147.5</v>
      </c>
      <c r="E138" s="50">
        <f>H138/22000</f>
        <v>34.090909090909093</v>
      </c>
      <c r="F138" s="49">
        <v>2850000</v>
      </c>
      <c r="G138" s="2">
        <v>2950000</v>
      </c>
      <c r="H138" s="50">
        <v>750000</v>
      </c>
    </row>
    <row r="139" spans="1:8" s="225" customFormat="1" ht="18" customHeight="1" x14ac:dyDescent="0.25">
      <c r="A139" s="56">
        <v>25</v>
      </c>
      <c r="B139" s="55" t="s">
        <v>24</v>
      </c>
      <c r="C139" s="59"/>
      <c r="D139" s="60"/>
      <c r="E139" s="61"/>
      <c r="F139" s="59"/>
      <c r="G139" s="60"/>
      <c r="H139" s="61"/>
    </row>
    <row r="140" spans="1:8" s="225" customFormat="1" ht="18" customHeight="1" thickBot="1" x14ac:dyDescent="0.3">
      <c r="A140" s="95"/>
      <c r="B140" s="96" t="s">
        <v>25</v>
      </c>
      <c r="C140" s="52">
        <f>F140/20000</f>
        <v>157.5</v>
      </c>
      <c r="D140" s="53">
        <f>G140/20000</f>
        <v>192.5</v>
      </c>
      <c r="E140" s="54">
        <f>H140/22000</f>
        <v>34.090909090909093</v>
      </c>
      <c r="F140" s="52">
        <v>3150000</v>
      </c>
      <c r="G140" s="53">
        <v>3850000</v>
      </c>
      <c r="H140" s="54">
        <v>750000</v>
      </c>
    </row>
  </sheetData>
  <autoFilter ref="A4:H140" xr:uid="{00000000-0001-0000-0100-000000000000}"/>
  <mergeCells count="4">
    <mergeCell ref="F3:H3"/>
    <mergeCell ref="A1:H1"/>
    <mergeCell ref="A2:H2"/>
    <mergeCell ref="C3:E3"/>
  </mergeCells>
  <hyperlinks>
    <hyperlink ref="A1:H1" r:id="rId1" display="https://perfectlink.123websitedev.com/" xr:uid="{CA56C49A-AA4D-415A-B06C-429C2DAEE26F}"/>
  </hyperlinks>
  <pageMargins left="0.11811023622047245" right="0.11811023622047245" top="0.74803149606299213" bottom="0.74803149606299213" header="0.31496062992125984" footer="0.31496062992125984"/>
  <pageSetup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2D768-652B-4BF5-A953-228AED642F25}">
  <sheetPr>
    <tabColor theme="3" tint="0.79998168889431442"/>
  </sheetPr>
  <dimension ref="A1:X326"/>
  <sheetViews>
    <sheetView zoomScaleNormal="100" workbookViewId="0">
      <pane xSplit="2" ySplit="6" topLeftCell="C7" activePane="bottomRight" state="frozen"/>
      <selection pane="topRight" activeCell="C1" sqref="C1"/>
      <selection pane="bottomLeft" activeCell="A2" sqref="A2"/>
      <selection pane="bottomRight" sqref="A1:N1"/>
    </sheetView>
  </sheetViews>
  <sheetFormatPr defaultColWidth="0" defaultRowHeight="9.9499999999999993" customHeight="1" x14ac:dyDescent="0.2"/>
  <cols>
    <col min="1" max="1" width="5.42578125" style="64" customWidth="1"/>
    <col min="2" max="2" width="46.5703125" style="77" customWidth="1"/>
    <col min="3" max="3" width="33" style="62" customWidth="1"/>
    <col min="4" max="4" width="16" style="62" customWidth="1"/>
    <col min="5" max="6" width="13" style="62" customWidth="1"/>
    <col min="7" max="7" width="22" style="62" customWidth="1"/>
    <col min="8" max="8" width="13" style="62" customWidth="1"/>
    <col min="9" max="10" width="13" style="63" customWidth="1"/>
    <col min="11" max="11" width="18.85546875" style="63" customWidth="1"/>
    <col min="12" max="12" width="17.7109375" style="62" customWidth="1"/>
    <col min="13" max="14" width="15.42578125" style="79" customWidth="1"/>
    <col min="15" max="24" width="0" style="66" hidden="1" customWidth="1"/>
    <col min="25" max="16384" width="9.140625" style="66" hidden="1"/>
  </cols>
  <sheetData>
    <row r="1" spans="1:14" s="129" customFormat="1" ht="34.5" customHeight="1" x14ac:dyDescent="0.25">
      <c r="A1" s="291" t="s">
        <v>940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</row>
    <row r="2" spans="1:14" s="130" customFormat="1" ht="36" customHeight="1" thickBot="1" x14ac:dyDescent="0.3">
      <c r="A2" s="292" t="s">
        <v>358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</row>
    <row r="3" spans="1:14" s="36" customFormat="1" ht="15.75" customHeight="1" x14ac:dyDescent="0.25">
      <c r="A3" s="205" t="s">
        <v>26</v>
      </c>
      <c r="B3" s="206" t="s">
        <v>172</v>
      </c>
      <c r="C3" s="207"/>
      <c r="D3" s="205" t="s">
        <v>0</v>
      </c>
      <c r="E3" s="208" t="s">
        <v>1</v>
      </c>
      <c r="F3" s="208" t="s">
        <v>27</v>
      </c>
      <c r="G3" s="207" t="s">
        <v>28</v>
      </c>
      <c r="H3" s="205" t="s">
        <v>145</v>
      </c>
      <c r="I3" s="209" t="s">
        <v>146</v>
      </c>
      <c r="J3" s="210" t="s">
        <v>147</v>
      </c>
      <c r="K3" s="211" t="s">
        <v>143</v>
      </c>
      <c r="L3" s="209" t="s">
        <v>143</v>
      </c>
      <c r="M3" s="208" t="s">
        <v>148</v>
      </c>
      <c r="N3" s="207" t="s">
        <v>149</v>
      </c>
    </row>
    <row r="4" spans="1:14" s="37" customFormat="1" ht="15.75" customHeight="1" x14ac:dyDescent="0.25">
      <c r="A4" s="229"/>
      <c r="B4" s="230" t="s">
        <v>251</v>
      </c>
      <c r="C4" s="231"/>
      <c r="D4" s="232" t="s">
        <v>4</v>
      </c>
      <c r="E4" s="233" t="s">
        <v>5</v>
      </c>
      <c r="F4" s="233" t="s">
        <v>7</v>
      </c>
      <c r="G4" s="234" t="s">
        <v>6</v>
      </c>
      <c r="H4" s="232" t="s">
        <v>144</v>
      </c>
      <c r="I4" s="235" t="s">
        <v>144</v>
      </c>
      <c r="J4" s="236" t="s">
        <v>144</v>
      </c>
      <c r="K4" s="237" t="s">
        <v>162</v>
      </c>
      <c r="L4" s="238" t="s">
        <v>151</v>
      </c>
      <c r="M4" s="233" t="s">
        <v>162</v>
      </c>
      <c r="N4" s="234" t="s">
        <v>163</v>
      </c>
    </row>
    <row r="5" spans="1:14" s="37" customFormat="1" ht="15.75" customHeight="1" x14ac:dyDescent="0.25">
      <c r="A5" s="229"/>
      <c r="B5" s="230" t="s">
        <v>249</v>
      </c>
      <c r="C5" s="231"/>
      <c r="D5" s="239" t="s">
        <v>157</v>
      </c>
      <c r="E5" s="240" t="s">
        <v>158</v>
      </c>
      <c r="F5" s="240" t="s">
        <v>139</v>
      </c>
      <c r="G5" s="241" t="s">
        <v>140</v>
      </c>
      <c r="H5" s="242"/>
      <c r="I5" s="243"/>
      <c r="J5" s="244"/>
      <c r="K5" s="245"/>
      <c r="L5" s="246"/>
      <c r="M5" s="247"/>
      <c r="N5" s="248"/>
    </row>
    <row r="6" spans="1:14" s="36" customFormat="1" ht="15.75" customHeight="1" x14ac:dyDescent="0.25">
      <c r="A6" s="184"/>
      <c r="B6" s="75"/>
      <c r="C6" s="186"/>
      <c r="D6" s="184"/>
      <c r="E6" s="71"/>
      <c r="F6" s="71"/>
      <c r="G6" s="186"/>
      <c r="H6" s="184"/>
      <c r="I6" s="72"/>
      <c r="J6" s="185"/>
      <c r="K6" s="189"/>
      <c r="L6" s="72"/>
      <c r="M6" s="71"/>
      <c r="N6" s="186"/>
    </row>
    <row r="7" spans="1:14" ht="15" customHeight="1" x14ac:dyDescent="0.2">
      <c r="A7" s="187">
        <v>252</v>
      </c>
      <c r="B7" s="76" t="s">
        <v>747</v>
      </c>
      <c r="C7" s="188" t="s">
        <v>675</v>
      </c>
      <c r="D7" s="259">
        <v>27.272727272727273</v>
      </c>
      <c r="E7" s="259">
        <v>31.818181818181817</v>
      </c>
      <c r="F7" s="259" t="s">
        <v>917</v>
      </c>
      <c r="G7" s="259">
        <v>63.636363636363633</v>
      </c>
      <c r="H7" s="259">
        <v>120.45454545454545</v>
      </c>
      <c r="I7" s="259">
        <v>125</v>
      </c>
      <c r="J7" s="259">
        <v>138.63636363636363</v>
      </c>
      <c r="K7" s="259"/>
      <c r="L7" s="259"/>
      <c r="M7" s="67" t="s">
        <v>906</v>
      </c>
      <c r="N7" s="190" t="s">
        <v>906</v>
      </c>
    </row>
    <row r="8" spans="1:14" ht="15" customHeight="1" x14ac:dyDescent="0.2">
      <c r="A8" s="187">
        <v>231</v>
      </c>
      <c r="B8" s="76" t="s">
        <v>737</v>
      </c>
      <c r="C8" s="188" t="s">
        <v>651</v>
      </c>
      <c r="D8" s="259">
        <v>34.090909090909093</v>
      </c>
      <c r="E8" s="259">
        <v>38.636363636363633</v>
      </c>
      <c r="F8" s="259" t="s">
        <v>917</v>
      </c>
      <c r="G8" s="259">
        <v>77.272727272727266</v>
      </c>
      <c r="H8" s="259">
        <v>131.81818181818181</v>
      </c>
      <c r="I8" s="259">
        <v>136.36363636363637</v>
      </c>
      <c r="J8" s="259">
        <v>150</v>
      </c>
      <c r="K8" s="259"/>
      <c r="L8" s="259"/>
      <c r="M8" s="67" t="s">
        <v>906</v>
      </c>
      <c r="N8" s="190" t="s">
        <v>906</v>
      </c>
    </row>
    <row r="9" spans="1:14" ht="15" customHeight="1" x14ac:dyDescent="0.2">
      <c r="A9" s="187">
        <v>261</v>
      </c>
      <c r="B9" s="76" t="s">
        <v>752</v>
      </c>
      <c r="C9" s="188" t="s">
        <v>675</v>
      </c>
      <c r="D9" s="259">
        <v>31.818181818181817</v>
      </c>
      <c r="E9" s="259">
        <v>36.363636363636367</v>
      </c>
      <c r="F9" s="259" t="s">
        <v>917</v>
      </c>
      <c r="G9" s="259">
        <v>77.272727272727266</v>
      </c>
      <c r="H9" s="259">
        <v>140.90909090909091</v>
      </c>
      <c r="I9" s="259">
        <v>145.45454545454547</v>
      </c>
      <c r="J9" s="259">
        <v>159.09090909090909</v>
      </c>
      <c r="K9" s="259"/>
      <c r="L9" s="259"/>
      <c r="M9" s="67" t="s">
        <v>906</v>
      </c>
      <c r="N9" s="190" t="s">
        <v>906</v>
      </c>
    </row>
    <row r="10" spans="1:14" ht="15" customHeight="1" x14ac:dyDescent="0.2">
      <c r="A10" s="187">
        <v>272</v>
      </c>
      <c r="B10" s="76" t="s">
        <v>770</v>
      </c>
      <c r="C10" s="188" t="s">
        <v>700</v>
      </c>
      <c r="D10" s="259">
        <v>63.636363636363633</v>
      </c>
      <c r="E10" s="259">
        <v>72.727272727272734</v>
      </c>
      <c r="F10" s="259" t="s">
        <v>917</v>
      </c>
      <c r="G10" s="259">
        <v>140.90909090909091</v>
      </c>
      <c r="H10" s="259">
        <v>161.36363636363637</v>
      </c>
      <c r="I10" s="259">
        <v>165.90909090909091</v>
      </c>
      <c r="J10" s="259">
        <v>179.54545454545453</v>
      </c>
      <c r="K10" s="259"/>
      <c r="L10" s="259"/>
      <c r="M10" s="67" t="s">
        <v>906</v>
      </c>
      <c r="N10" s="190" t="s">
        <v>906</v>
      </c>
    </row>
    <row r="11" spans="1:14" ht="15" customHeight="1" x14ac:dyDescent="0.2">
      <c r="A11" s="187">
        <v>274</v>
      </c>
      <c r="B11" s="76" t="s">
        <v>923</v>
      </c>
      <c r="C11" s="188" t="s">
        <v>700</v>
      </c>
      <c r="D11" s="259" t="s">
        <v>917</v>
      </c>
      <c r="E11" s="259" t="s">
        <v>917</v>
      </c>
      <c r="F11" s="259" t="s">
        <v>917</v>
      </c>
      <c r="G11" s="259" t="s">
        <v>917</v>
      </c>
      <c r="H11" s="259">
        <v>200</v>
      </c>
      <c r="I11" s="259">
        <v>204.54545454545453</v>
      </c>
      <c r="J11" s="259">
        <v>218.18181818181819</v>
      </c>
      <c r="K11" s="259"/>
      <c r="L11" s="259"/>
      <c r="M11" s="67" t="s">
        <v>906</v>
      </c>
      <c r="N11" s="190" t="s">
        <v>906</v>
      </c>
    </row>
    <row r="12" spans="1:14" ht="15" customHeight="1" x14ac:dyDescent="0.2">
      <c r="A12" s="187">
        <v>279</v>
      </c>
      <c r="B12" s="76" t="s">
        <v>736</v>
      </c>
      <c r="C12" s="188" t="s">
        <v>704</v>
      </c>
      <c r="D12" s="259">
        <v>104.54545454545455</v>
      </c>
      <c r="E12" s="259">
        <v>113.63636363636364</v>
      </c>
      <c r="F12" s="259" t="s">
        <v>917</v>
      </c>
      <c r="G12" s="259" t="s">
        <v>917</v>
      </c>
      <c r="H12" s="259">
        <v>271.81818181818181</v>
      </c>
      <c r="I12" s="259">
        <v>276.36363636363637</v>
      </c>
      <c r="J12" s="259">
        <v>290</v>
      </c>
      <c r="K12" s="259"/>
      <c r="L12" s="259"/>
      <c r="M12" s="67" t="s">
        <v>906</v>
      </c>
      <c r="N12" s="190" t="s">
        <v>906</v>
      </c>
    </row>
    <row r="13" spans="1:14" ht="15" customHeight="1" x14ac:dyDescent="0.2">
      <c r="A13" s="187">
        <v>282</v>
      </c>
      <c r="B13" s="76" t="s">
        <v>924</v>
      </c>
      <c r="C13" s="188" t="s">
        <v>704</v>
      </c>
      <c r="D13" s="259" t="s">
        <v>917</v>
      </c>
      <c r="E13" s="259" t="s">
        <v>917</v>
      </c>
      <c r="F13" s="259" t="s">
        <v>917</v>
      </c>
      <c r="G13" s="259" t="s">
        <v>917</v>
      </c>
      <c r="H13" s="259">
        <v>281.81818181818181</v>
      </c>
      <c r="I13" s="259">
        <v>286.36363636363637</v>
      </c>
      <c r="J13" s="259">
        <v>300</v>
      </c>
      <c r="K13" s="259"/>
      <c r="L13" s="259"/>
      <c r="M13" s="67" t="s">
        <v>906</v>
      </c>
      <c r="N13" s="190" t="s">
        <v>906</v>
      </c>
    </row>
    <row r="14" spans="1:14" ht="15" customHeight="1" x14ac:dyDescent="0.2">
      <c r="A14" s="187">
        <v>312</v>
      </c>
      <c r="B14" s="76" t="s">
        <v>925</v>
      </c>
      <c r="C14" s="188" t="s">
        <v>881</v>
      </c>
      <c r="D14" s="259" t="s">
        <v>917</v>
      </c>
      <c r="E14" s="259" t="s">
        <v>917</v>
      </c>
      <c r="F14" s="259" t="s">
        <v>917</v>
      </c>
      <c r="G14" s="259" t="s">
        <v>917</v>
      </c>
      <c r="H14" s="259">
        <v>308.18181818181819</v>
      </c>
      <c r="I14" s="259">
        <v>312.72727272727275</v>
      </c>
      <c r="J14" s="259">
        <v>326.36363636363637</v>
      </c>
      <c r="K14" s="259"/>
      <c r="L14" s="259"/>
      <c r="M14" s="67" t="s">
        <v>906</v>
      </c>
      <c r="N14" s="190" t="s">
        <v>906</v>
      </c>
    </row>
    <row r="15" spans="1:14" ht="18.75" customHeight="1" x14ac:dyDescent="0.2">
      <c r="A15" s="187">
        <v>330</v>
      </c>
      <c r="B15" s="76" t="s">
        <v>926</v>
      </c>
      <c r="C15" s="188" t="s">
        <v>615</v>
      </c>
      <c r="D15" s="259" t="s">
        <v>917</v>
      </c>
      <c r="E15" s="259" t="s">
        <v>917</v>
      </c>
      <c r="F15" s="259" t="s">
        <v>917</v>
      </c>
      <c r="G15" s="259" t="s">
        <v>917</v>
      </c>
      <c r="H15" s="259">
        <v>422.27272727272725</v>
      </c>
      <c r="I15" s="259">
        <v>426.81818181818181</v>
      </c>
      <c r="J15" s="259">
        <v>440.45454545454544</v>
      </c>
      <c r="K15" s="259"/>
      <c r="L15" s="259"/>
      <c r="M15" s="67" t="s">
        <v>906</v>
      </c>
      <c r="N15" s="190" t="s">
        <v>906</v>
      </c>
    </row>
    <row r="16" spans="1:14" ht="15" customHeight="1" x14ac:dyDescent="0.2">
      <c r="A16" s="187">
        <v>149</v>
      </c>
      <c r="B16" s="76" t="s">
        <v>918</v>
      </c>
      <c r="C16" s="188" t="s">
        <v>651</v>
      </c>
      <c r="D16" s="259">
        <v>31.818181818181817</v>
      </c>
      <c r="E16" s="259">
        <v>36.363636363636367</v>
      </c>
      <c r="F16" s="259" t="s">
        <v>917</v>
      </c>
      <c r="G16" s="259">
        <v>77.272727272727266</v>
      </c>
      <c r="H16" s="259" t="s">
        <v>917</v>
      </c>
      <c r="I16" s="259" t="s">
        <v>917</v>
      </c>
      <c r="J16" s="259" t="s">
        <v>917</v>
      </c>
      <c r="K16" s="259"/>
      <c r="L16" s="259"/>
      <c r="M16" s="67" t="s">
        <v>906</v>
      </c>
      <c r="N16" s="190" t="s">
        <v>906</v>
      </c>
    </row>
    <row r="17" spans="1:14" ht="15" customHeight="1" x14ac:dyDescent="0.2">
      <c r="A17" s="187">
        <v>34</v>
      </c>
      <c r="B17" s="76" t="s">
        <v>604</v>
      </c>
      <c r="C17" s="188" t="s">
        <v>256</v>
      </c>
      <c r="D17" s="259">
        <v>34.782608695652172</v>
      </c>
      <c r="E17" s="259">
        <v>41.304347826086953</v>
      </c>
      <c r="F17" s="259">
        <v>69.565217391304344</v>
      </c>
      <c r="G17" s="259">
        <v>78.260869565217391</v>
      </c>
      <c r="H17" s="259">
        <v>91.304347826086953</v>
      </c>
      <c r="I17" s="259">
        <v>95.652173913043484</v>
      </c>
      <c r="J17" s="259">
        <v>108.69565217391305</v>
      </c>
      <c r="K17" s="259" t="s">
        <v>917</v>
      </c>
      <c r="L17" s="259"/>
      <c r="M17" s="67"/>
      <c r="N17" s="190"/>
    </row>
    <row r="18" spans="1:14" ht="15" customHeight="1" x14ac:dyDescent="0.2">
      <c r="A18" s="187">
        <v>9</v>
      </c>
      <c r="B18" s="76" t="s">
        <v>584</v>
      </c>
      <c r="C18" s="188" t="s">
        <v>256</v>
      </c>
      <c r="D18" s="259">
        <v>30.434782608695652</v>
      </c>
      <c r="E18" s="259">
        <v>36.956521739130437</v>
      </c>
      <c r="F18" s="259">
        <v>56.521739130434781</v>
      </c>
      <c r="G18" s="259">
        <v>73.913043478260875</v>
      </c>
      <c r="H18" s="259">
        <v>97.565217391304344</v>
      </c>
      <c r="I18" s="259">
        <v>101.91304347826087</v>
      </c>
      <c r="J18" s="259">
        <v>114.95652173913044</v>
      </c>
      <c r="K18" s="259"/>
      <c r="L18" s="259"/>
      <c r="M18" s="67"/>
      <c r="N18" s="190"/>
    </row>
    <row r="19" spans="1:14" ht="15" customHeight="1" x14ac:dyDescent="0.2">
      <c r="A19" s="187">
        <v>23</v>
      </c>
      <c r="B19" s="76" t="s">
        <v>596</v>
      </c>
      <c r="C19" s="188" t="s">
        <v>256</v>
      </c>
      <c r="D19" s="259">
        <v>30.434782608695652</v>
      </c>
      <c r="E19" s="259">
        <v>36.956521739130437</v>
      </c>
      <c r="F19" s="259">
        <v>56.521739130434781</v>
      </c>
      <c r="G19" s="259">
        <v>73.913043478260875</v>
      </c>
      <c r="H19" s="259">
        <v>100</v>
      </c>
      <c r="I19" s="259">
        <v>104.34782608695652</v>
      </c>
      <c r="J19" s="259">
        <v>117.39130434782609</v>
      </c>
      <c r="K19" s="259"/>
      <c r="L19" s="259"/>
      <c r="M19" s="67"/>
      <c r="N19" s="190"/>
    </row>
    <row r="20" spans="1:14" ht="15" customHeight="1" x14ac:dyDescent="0.2">
      <c r="A20" s="187">
        <v>2</v>
      </c>
      <c r="B20" s="76" t="s">
        <v>582</v>
      </c>
      <c r="C20" s="188" t="s">
        <v>256</v>
      </c>
      <c r="D20" s="259">
        <v>30.434782608695652</v>
      </c>
      <c r="E20" s="259">
        <v>36.956521739130437</v>
      </c>
      <c r="F20" s="259">
        <v>56.521739130434781</v>
      </c>
      <c r="G20" s="259">
        <v>73.913043478260875</v>
      </c>
      <c r="H20" s="259">
        <v>104.1304347826087</v>
      </c>
      <c r="I20" s="259">
        <v>108.47826086956522</v>
      </c>
      <c r="J20" s="259">
        <v>121.52173913043478</v>
      </c>
      <c r="K20" s="259"/>
      <c r="L20" s="259"/>
      <c r="M20" s="67"/>
      <c r="N20" s="190"/>
    </row>
    <row r="21" spans="1:14" ht="15" customHeight="1" x14ac:dyDescent="0.2">
      <c r="A21" s="187">
        <v>3</v>
      </c>
      <c r="B21" s="76" t="s">
        <v>571</v>
      </c>
      <c r="C21" s="188" t="s">
        <v>256</v>
      </c>
      <c r="D21" s="259">
        <v>30.434782608695652</v>
      </c>
      <c r="E21" s="259">
        <v>36.956521739130437</v>
      </c>
      <c r="F21" s="259">
        <v>56.521739130434781</v>
      </c>
      <c r="G21" s="259">
        <v>73.913043478260875</v>
      </c>
      <c r="H21" s="259">
        <v>104.34782608695652</v>
      </c>
      <c r="I21" s="259">
        <v>108.69565217391305</v>
      </c>
      <c r="J21" s="259">
        <v>130.43478260869566</v>
      </c>
      <c r="K21" s="259">
        <v>21.739130434782609</v>
      </c>
      <c r="L21" s="259">
        <v>65.217391304347828</v>
      </c>
      <c r="M21" s="67"/>
      <c r="N21" s="190"/>
    </row>
    <row r="22" spans="1:14" ht="15" customHeight="1" x14ac:dyDescent="0.2">
      <c r="A22" s="187">
        <v>24</v>
      </c>
      <c r="B22" s="76" t="s">
        <v>578</v>
      </c>
      <c r="C22" s="188" t="s">
        <v>256</v>
      </c>
      <c r="D22" s="259">
        <v>30.434782608695652</v>
      </c>
      <c r="E22" s="259">
        <v>36.956521739130437</v>
      </c>
      <c r="F22" s="259">
        <v>56.521739130434781</v>
      </c>
      <c r="G22" s="259">
        <v>73.913043478260875</v>
      </c>
      <c r="H22" s="259">
        <v>104.34782608695652</v>
      </c>
      <c r="I22" s="259">
        <v>108.69565217391305</v>
      </c>
      <c r="J22" s="259">
        <v>130.43478260869566</v>
      </c>
      <c r="K22" s="259">
        <v>21.739130434782609</v>
      </c>
      <c r="L22" s="259">
        <v>65.217391304347828</v>
      </c>
      <c r="M22" s="67"/>
      <c r="N22" s="190"/>
    </row>
    <row r="23" spans="1:14" ht="15" customHeight="1" x14ac:dyDescent="0.2">
      <c r="A23" s="187">
        <v>20</v>
      </c>
      <c r="B23" s="76" t="s">
        <v>594</v>
      </c>
      <c r="C23" s="188" t="s">
        <v>256</v>
      </c>
      <c r="D23" s="259" t="s">
        <v>917</v>
      </c>
      <c r="E23" s="259" t="s">
        <v>917</v>
      </c>
      <c r="F23" s="259" t="s">
        <v>917</v>
      </c>
      <c r="G23" s="259" t="s">
        <v>917</v>
      </c>
      <c r="H23" s="259">
        <v>110.78260869565217</v>
      </c>
      <c r="I23" s="259">
        <v>115.1304347826087</v>
      </c>
      <c r="J23" s="259">
        <v>128.17391304347825</v>
      </c>
      <c r="K23" s="259"/>
      <c r="L23" s="259"/>
      <c r="M23" s="67"/>
      <c r="N23" s="190"/>
    </row>
    <row r="24" spans="1:14" ht="15" customHeight="1" x14ac:dyDescent="0.2">
      <c r="A24" s="187">
        <v>14</v>
      </c>
      <c r="B24" s="76" t="s">
        <v>588</v>
      </c>
      <c r="C24" s="188" t="s">
        <v>256</v>
      </c>
      <c r="D24" s="259">
        <v>26.086956521739129</v>
      </c>
      <c r="E24" s="259">
        <v>30.434782608695652</v>
      </c>
      <c r="F24" s="259" t="s">
        <v>917</v>
      </c>
      <c r="G24" s="259">
        <v>65.217391304347828</v>
      </c>
      <c r="H24" s="259">
        <v>111.30434782608695</v>
      </c>
      <c r="I24" s="259">
        <v>115.65217391304348</v>
      </c>
      <c r="J24" s="259">
        <v>128.69565217391303</v>
      </c>
      <c r="K24" s="259"/>
      <c r="L24" s="259"/>
      <c r="M24" s="67"/>
      <c r="N24" s="190"/>
    </row>
    <row r="25" spans="1:14" ht="15" customHeight="1" x14ac:dyDescent="0.2">
      <c r="A25" s="187">
        <v>8</v>
      </c>
      <c r="B25" s="76" t="s">
        <v>583</v>
      </c>
      <c r="C25" s="188" t="s">
        <v>256</v>
      </c>
      <c r="D25" s="259">
        <v>34.782608695652172</v>
      </c>
      <c r="E25" s="259">
        <v>41.304347826086953</v>
      </c>
      <c r="F25" s="259">
        <v>69.565217391304344</v>
      </c>
      <c r="G25" s="259">
        <v>78.260869565217391</v>
      </c>
      <c r="H25" s="259">
        <v>113.04347826086956</v>
      </c>
      <c r="I25" s="259">
        <v>117.39130434782609</v>
      </c>
      <c r="J25" s="259">
        <v>130.43478260869566</v>
      </c>
      <c r="K25" s="259"/>
      <c r="L25" s="259"/>
      <c r="M25" s="67"/>
      <c r="N25" s="190"/>
    </row>
    <row r="26" spans="1:14" ht="15" customHeight="1" x14ac:dyDescent="0.2">
      <c r="A26" s="187">
        <v>22</v>
      </c>
      <c r="B26" s="76" t="s">
        <v>595</v>
      </c>
      <c r="C26" s="188" t="s">
        <v>256</v>
      </c>
      <c r="D26" s="259">
        <v>34.782608695652172</v>
      </c>
      <c r="E26" s="259">
        <v>41.304347826086953</v>
      </c>
      <c r="F26" s="259">
        <v>69.565217391304344</v>
      </c>
      <c r="G26" s="259">
        <v>78.260869565217391</v>
      </c>
      <c r="H26" s="259">
        <v>113.04347826086956</v>
      </c>
      <c r="I26" s="259">
        <v>117.39130434782609</v>
      </c>
      <c r="J26" s="259">
        <v>130.43478260869566</v>
      </c>
      <c r="K26" s="259"/>
      <c r="L26" s="259"/>
      <c r="M26" s="67"/>
      <c r="N26" s="190"/>
    </row>
    <row r="27" spans="1:14" ht="15" customHeight="1" x14ac:dyDescent="0.2">
      <c r="A27" s="187">
        <v>29</v>
      </c>
      <c r="B27" s="76" t="s">
        <v>600</v>
      </c>
      <c r="C27" s="188" t="s">
        <v>256</v>
      </c>
      <c r="D27" s="259" t="s">
        <v>917</v>
      </c>
      <c r="E27" s="259" t="s">
        <v>917</v>
      </c>
      <c r="F27" s="259" t="s">
        <v>917</v>
      </c>
      <c r="G27" s="259" t="s">
        <v>917</v>
      </c>
      <c r="H27" s="259">
        <v>117.39130434782609</v>
      </c>
      <c r="I27" s="259">
        <v>121.73913043478261</v>
      </c>
      <c r="J27" s="259">
        <v>134.78260869565219</v>
      </c>
      <c r="K27" s="259"/>
      <c r="L27" s="259"/>
      <c r="M27" s="67"/>
      <c r="N27" s="190"/>
    </row>
    <row r="28" spans="1:14" ht="15" customHeight="1" x14ac:dyDescent="0.2">
      <c r="A28" s="187">
        <v>32</v>
      </c>
      <c r="B28" s="76" t="s">
        <v>603</v>
      </c>
      <c r="C28" s="188" t="s">
        <v>256</v>
      </c>
      <c r="D28" s="259" t="s">
        <v>917</v>
      </c>
      <c r="E28" s="259" t="s">
        <v>917</v>
      </c>
      <c r="F28" s="259" t="s">
        <v>917</v>
      </c>
      <c r="G28" s="259" t="s">
        <v>917</v>
      </c>
      <c r="H28" s="259">
        <v>117.39130434782609</v>
      </c>
      <c r="I28" s="259">
        <v>121.73913043478261</v>
      </c>
      <c r="J28" s="259">
        <v>134.78260869565219</v>
      </c>
      <c r="K28" s="259"/>
      <c r="L28" s="259"/>
      <c r="M28" s="67"/>
      <c r="N28" s="190"/>
    </row>
    <row r="29" spans="1:14" ht="15" customHeight="1" x14ac:dyDescent="0.2">
      <c r="A29" s="187">
        <v>33</v>
      </c>
      <c r="B29" s="76" t="s">
        <v>580</v>
      </c>
      <c r="C29" s="188" t="s">
        <v>256</v>
      </c>
      <c r="D29" s="259">
        <v>30.434782608695652</v>
      </c>
      <c r="E29" s="259">
        <v>36.956521739130437</v>
      </c>
      <c r="F29" s="259">
        <v>56.521739130434781</v>
      </c>
      <c r="G29" s="259">
        <v>73.913043478260875</v>
      </c>
      <c r="H29" s="259">
        <v>117.39130434782609</v>
      </c>
      <c r="I29" s="259">
        <v>121.73913043478261</v>
      </c>
      <c r="J29" s="259">
        <v>143.47826086956522</v>
      </c>
      <c r="K29" s="259">
        <v>21.739130434782609</v>
      </c>
      <c r="L29" s="259">
        <v>65.217391304347828</v>
      </c>
      <c r="M29" s="67"/>
      <c r="N29" s="190"/>
    </row>
    <row r="30" spans="1:14" ht="15" customHeight="1" x14ac:dyDescent="0.2">
      <c r="A30" s="187">
        <v>58</v>
      </c>
      <c r="B30" s="76" t="s">
        <v>630</v>
      </c>
      <c r="C30" s="188" t="s">
        <v>622</v>
      </c>
      <c r="D30" s="259">
        <v>31.818181818181817</v>
      </c>
      <c r="E30" s="259">
        <v>38.636363636363633</v>
      </c>
      <c r="F30" s="259">
        <v>59.090909090909093</v>
      </c>
      <c r="G30" s="259">
        <v>72.727272727272734</v>
      </c>
      <c r="H30" s="259">
        <v>122.72727272727273</v>
      </c>
      <c r="I30" s="259">
        <v>127.27272727272727</v>
      </c>
      <c r="J30" s="259">
        <v>150</v>
      </c>
      <c r="K30" s="259">
        <v>22.727272727272727</v>
      </c>
      <c r="L30" s="259">
        <v>68.181818181818187</v>
      </c>
      <c r="M30" s="67" t="s">
        <v>906</v>
      </c>
      <c r="N30" s="190" t="s">
        <v>906</v>
      </c>
    </row>
    <row r="31" spans="1:14" ht="15" customHeight="1" x14ac:dyDescent="0.2">
      <c r="A31" s="187">
        <v>62</v>
      </c>
      <c r="B31" s="76" t="s">
        <v>634</v>
      </c>
      <c r="C31" s="188" t="s">
        <v>622</v>
      </c>
      <c r="D31" s="259">
        <v>31.818181818181817</v>
      </c>
      <c r="E31" s="259">
        <v>38.636363636363633</v>
      </c>
      <c r="F31" s="259">
        <v>59.090909090909093</v>
      </c>
      <c r="G31" s="259">
        <v>72.727272727272734</v>
      </c>
      <c r="H31" s="259">
        <v>122.72727272727273</v>
      </c>
      <c r="I31" s="259">
        <v>127.27272727272727</v>
      </c>
      <c r="J31" s="259">
        <v>150</v>
      </c>
      <c r="K31" s="259">
        <v>22.727272727272727</v>
      </c>
      <c r="L31" s="259">
        <v>68.181818181818187</v>
      </c>
      <c r="M31" s="67" t="s">
        <v>919</v>
      </c>
      <c r="N31" s="190" t="s">
        <v>927</v>
      </c>
    </row>
    <row r="32" spans="1:14" ht="15" customHeight="1" x14ac:dyDescent="0.2">
      <c r="A32" s="187">
        <v>63</v>
      </c>
      <c r="B32" s="76" t="s">
        <v>635</v>
      </c>
      <c r="C32" s="188" t="s">
        <v>622</v>
      </c>
      <c r="D32" s="259">
        <v>31.818181818181817</v>
      </c>
      <c r="E32" s="259">
        <v>38.636363636363633</v>
      </c>
      <c r="F32" s="259">
        <v>59.090909090909093</v>
      </c>
      <c r="G32" s="259">
        <v>72.727272727272734</v>
      </c>
      <c r="H32" s="259">
        <v>122.72727272727273</v>
      </c>
      <c r="I32" s="259">
        <v>127.27272727272727</v>
      </c>
      <c r="J32" s="259">
        <v>150</v>
      </c>
      <c r="K32" s="259">
        <v>22.727272727272727</v>
      </c>
      <c r="L32" s="259">
        <v>68.181818181818187</v>
      </c>
      <c r="M32" s="67" t="s">
        <v>906</v>
      </c>
      <c r="N32" s="190" t="s">
        <v>906</v>
      </c>
    </row>
    <row r="33" spans="1:15" ht="15" customHeight="1" x14ac:dyDescent="0.2">
      <c r="A33" s="187">
        <v>64</v>
      </c>
      <c r="B33" s="76" t="s">
        <v>636</v>
      </c>
      <c r="C33" s="188" t="s">
        <v>622</v>
      </c>
      <c r="D33" s="259">
        <v>31.818181818181817</v>
      </c>
      <c r="E33" s="259">
        <v>38.636363636363633</v>
      </c>
      <c r="F33" s="259">
        <v>59.090909090909093</v>
      </c>
      <c r="G33" s="259">
        <v>72.727272727272734</v>
      </c>
      <c r="H33" s="259">
        <v>122.72727272727273</v>
      </c>
      <c r="I33" s="259">
        <v>127.27272727272727</v>
      </c>
      <c r="J33" s="259">
        <v>150</v>
      </c>
      <c r="K33" s="259">
        <v>22.727272727272727</v>
      </c>
      <c r="L33" s="259">
        <v>68.181818181818187</v>
      </c>
      <c r="M33" s="67" t="s">
        <v>906</v>
      </c>
      <c r="N33" s="190" t="s">
        <v>906</v>
      </c>
    </row>
    <row r="34" spans="1:15" ht="15" customHeight="1" x14ac:dyDescent="0.2">
      <c r="A34" s="187">
        <v>65</v>
      </c>
      <c r="B34" s="76" t="s">
        <v>131</v>
      </c>
      <c r="C34" s="188" t="s">
        <v>622</v>
      </c>
      <c r="D34" s="259">
        <v>31.818181818181817</v>
      </c>
      <c r="E34" s="259">
        <v>38.636363636363633</v>
      </c>
      <c r="F34" s="259">
        <v>59.090909090909093</v>
      </c>
      <c r="G34" s="259">
        <v>72.727272727272734</v>
      </c>
      <c r="H34" s="259">
        <v>122.72727272727273</v>
      </c>
      <c r="I34" s="259">
        <v>127.27272727272727</v>
      </c>
      <c r="J34" s="259">
        <v>150</v>
      </c>
      <c r="K34" s="259">
        <v>22.727272727272727</v>
      </c>
      <c r="L34" s="259">
        <v>68.181818181818187</v>
      </c>
      <c r="M34" s="67" t="s">
        <v>906</v>
      </c>
      <c r="N34" s="190" t="s">
        <v>906</v>
      </c>
    </row>
    <row r="35" spans="1:15" ht="15" customHeight="1" x14ac:dyDescent="0.2">
      <c r="A35" s="187">
        <v>75</v>
      </c>
      <c r="B35" s="76" t="s">
        <v>650</v>
      </c>
      <c r="C35" s="188" t="s">
        <v>651</v>
      </c>
      <c r="D35" s="259">
        <v>40.909090909090907</v>
      </c>
      <c r="E35" s="259">
        <v>47.727272727272727</v>
      </c>
      <c r="F35" s="259">
        <v>72.727272727272734</v>
      </c>
      <c r="G35" s="259">
        <v>81.818181818181813</v>
      </c>
      <c r="H35" s="259">
        <v>122.72727272727273</v>
      </c>
      <c r="I35" s="259">
        <v>127.27272727272727</v>
      </c>
      <c r="J35" s="259">
        <v>150</v>
      </c>
      <c r="K35" s="259">
        <v>22.727272727272727</v>
      </c>
      <c r="L35" s="259">
        <v>68.181818181818187</v>
      </c>
      <c r="M35" s="67" t="s">
        <v>906</v>
      </c>
      <c r="N35" s="190" t="s">
        <v>906</v>
      </c>
    </row>
    <row r="36" spans="1:15" ht="15" customHeight="1" x14ac:dyDescent="0.2">
      <c r="A36" s="187">
        <v>77</v>
      </c>
      <c r="B36" s="76" t="s">
        <v>653</v>
      </c>
      <c r="C36" s="188" t="s">
        <v>651</v>
      </c>
      <c r="D36" s="259">
        <v>40.909090909090907</v>
      </c>
      <c r="E36" s="259">
        <v>47.727272727272727</v>
      </c>
      <c r="F36" s="259">
        <v>72.727272727272734</v>
      </c>
      <c r="G36" s="259">
        <v>81.818181818181813</v>
      </c>
      <c r="H36" s="259">
        <v>122.72727272727273</v>
      </c>
      <c r="I36" s="259">
        <v>127.27272727272727</v>
      </c>
      <c r="J36" s="259">
        <v>150</v>
      </c>
      <c r="K36" s="259">
        <v>22.727272727272727</v>
      </c>
      <c r="L36" s="259">
        <v>45.454545454545453</v>
      </c>
      <c r="M36" s="67" t="s">
        <v>920</v>
      </c>
      <c r="N36" s="190" t="s">
        <v>927</v>
      </c>
    </row>
    <row r="37" spans="1:15" ht="15" customHeight="1" x14ac:dyDescent="0.2">
      <c r="A37" s="187">
        <v>78</v>
      </c>
      <c r="B37" s="76" t="s">
        <v>654</v>
      </c>
      <c r="C37" s="188" t="s">
        <v>651</v>
      </c>
      <c r="D37" s="259">
        <v>40.909090909090907</v>
      </c>
      <c r="E37" s="259">
        <v>47.727272727272727</v>
      </c>
      <c r="F37" s="259">
        <v>72.727272727272734</v>
      </c>
      <c r="G37" s="259">
        <v>81.818181818181813</v>
      </c>
      <c r="H37" s="259">
        <v>122.72727272727273</v>
      </c>
      <c r="I37" s="259">
        <v>127.27272727272727</v>
      </c>
      <c r="J37" s="259">
        <v>150</v>
      </c>
      <c r="K37" s="259">
        <v>22.727272727272727</v>
      </c>
      <c r="L37" s="259">
        <v>68.181818181818187</v>
      </c>
      <c r="M37" s="67" t="s">
        <v>906</v>
      </c>
      <c r="N37" s="190" t="s">
        <v>906</v>
      </c>
    </row>
    <row r="38" spans="1:15" ht="15" customHeight="1" x14ac:dyDescent="0.2">
      <c r="A38" s="187">
        <v>82</v>
      </c>
      <c r="B38" s="76" t="s">
        <v>658</v>
      </c>
      <c r="C38" s="188" t="s">
        <v>651</v>
      </c>
      <c r="D38" s="259">
        <v>40.909090909090907</v>
      </c>
      <c r="E38" s="259">
        <v>47.727272727272727</v>
      </c>
      <c r="F38" s="259">
        <v>72.727272727272734</v>
      </c>
      <c r="G38" s="259">
        <v>81.818181818181813</v>
      </c>
      <c r="H38" s="259">
        <v>122.72727272727273</v>
      </c>
      <c r="I38" s="259">
        <v>127.27272727272727</v>
      </c>
      <c r="J38" s="259">
        <v>150</v>
      </c>
      <c r="K38" s="259">
        <v>22.727272727272727</v>
      </c>
      <c r="L38" s="259">
        <v>68.181818181818187</v>
      </c>
      <c r="M38" s="67" t="s">
        <v>906</v>
      </c>
      <c r="N38" s="190" t="s">
        <v>906</v>
      </c>
    </row>
    <row r="39" spans="1:15" ht="15" customHeight="1" x14ac:dyDescent="0.2">
      <c r="A39" s="187">
        <v>130</v>
      </c>
      <c r="B39" s="76" t="s">
        <v>718</v>
      </c>
      <c r="C39" s="188" t="s">
        <v>622</v>
      </c>
      <c r="D39" s="259">
        <v>36.363636363636367</v>
      </c>
      <c r="E39" s="259">
        <v>43.18181818181818</v>
      </c>
      <c r="F39" s="259">
        <v>59.090909090909093</v>
      </c>
      <c r="G39" s="259">
        <v>72.727272727272734</v>
      </c>
      <c r="H39" s="259">
        <v>122.72727272727273</v>
      </c>
      <c r="I39" s="259">
        <v>127.27272727272727</v>
      </c>
      <c r="J39" s="259">
        <v>150</v>
      </c>
      <c r="K39" s="259">
        <v>22.727272727272727</v>
      </c>
      <c r="L39" s="259">
        <v>68.181818181818187</v>
      </c>
      <c r="M39" s="67" t="s">
        <v>906</v>
      </c>
      <c r="N39" s="190" t="s">
        <v>906</v>
      </c>
    </row>
    <row r="40" spans="1:15" ht="15" customHeight="1" x14ac:dyDescent="0.2">
      <c r="A40" s="187">
        <v>135</v>
      </c>
      <c r="B40" s="76" t="s">
        <v>723</v>
      </c>
      <c r="C40" s="188" t="s">
        <v>622</v>
      </c>
      <c r="D40" s="259">
        <v>36.363636363636367</v>
      </c>
      <c r="E40" s="259">
        <v>43.18181818181818</v>
      </c>
      <c r="F40" s="259">
        <v>59.090909090909093</v>
      </c>
      <c r="G40" s="259">
        <v>72.727272727272734</v>
      </c>
      <c r="H40" s="259">
        <v>122.72727272727273</v>
      </c>
      <c r="I40" s="259">
        <v>127.27272727272727</v>
      </c>
      <c r="J40" s="259">
        <v>150</v>
      </c>
      <c r="K40" s="259">
        <v>22.727272727272727</v>
      </c>
      <c r="L40" s="259">
        <v>68.181818181818187</v>
      </c>
      <c r="M40" s="67" t="s">
        <v>906</v>
      </c>
      <c r="N40" s="190" t="s">
        <v>906</v>
      </c>
    </row>
    <row r="41" spans="1:15" ht="15" customHeight="1" x14ac:dyDescent="0.2">
      <c r="A41" s="187">
        <v>139</v>
      </c>
      <c r="B41" s="76" t="s">
        <v>727</v>
      </c>
      <c r="C41" s="188" t="s">
        <v>622</v>
      </c>
      <c r="D41" s="259">
        <v>36.363636363636367</v>
      </c>
      <c r="E41" s="259">
        <v>43.18181818181818</v>
      </c>
      <c r="F41" s="259">
        <v>59.090909090909093</v>
      </c>
      <c r="G41" s="259">
        <v>72.727272727272734</v>
      </c>
      <c r="H41" s="259">
        <v>122.72727272727273</v>
      </c>
      <c r="I41" s="259">
        <v>127.27272727272727</v>
      </c>
      <c r="J41" s="259">
        <v>150</v>
      </c>
      <c r="K41" s="259">
        <v>22.727272727272727</v>
      </c>
      <c r="L41" s="259">
        <v>68.181818181818187</v>
      </c>
      <c r="M41" s="67" t="s">
        <v>906</v>
      </c>
      <c r="N41" s="190" t="s">
        <v>906</v>
      </c>
    </row>
    <row r="42" spans="1:15" ht="15" customHeight="1" x14ac:dyDescent="0.2">
      <c r="A42" s="187">
        <v>203</v>
      </c>
      <c r="B42" s="76" t="s">
        <v>780</v>
      </c>
      <c r="C42" s="188" t="s">
        <v>622</v>
      </c>
      <c r="D42" s="259" t="s">
        <v>917</v>
      </c>
      <c r="E42" s="259" t="s">
        <v>917</v>
      </c>
      <c r="F42" s="259" t="s">
        <v>917</v>
      </c>
      <c r="G42" s="259" t="s">
        <v>917</v>
      </c>
      <c r="H42" s="259">
        <v>122.72727272727273</v>
      </c>
      <c r="I42" s="259">
        <v>127.27272727272727</v>
      </c>
      <c r="J42" s="259">
        <v>140.90909090909091</v>
      </c>
      <c r="K42" s="259"/>
      <c r="L42" s="259"/>
      <c r="M42" s="67" t="s">
        <v>906</v>
      </c>
      <c r="N42" s="190" t="s">
        <v>906</v>
      </c>
    </row>
    <row r="43" spans="1:15" ht="15" customHeight="1" x14ac:dyDescent="0.2">
      <c r="A43" s="187">
        <v>207</v>
      </c>
      <c r="B43" s="76" t="s">
        <v>784</v>
      </c>
      <c r="C43" s="188" t="s">
        <v>622</v>
      </c>
      <c r="D43" s="259" t="s">
        <v>917</v>
      </c>
      <c r="E43" s="259" t="s">
        <v>917</v>
      </c>
      <c r="F43" s="259" t="s">
        <v>917</v>
      </c>
      <c r="G43" s="259" t="s">
        <v>917</v>
      </c>
      <c r="H43" s="259">
        <v>123.18181818181819</v>
      </c>
      <c r="I43" s="259">
        <v>127.72727272727273</v>
      </c>
      <c r="J43" s="259">
        <v>141.36363636363637</v>
      </c>
      <c r="K43" s="259"/>
      <c r="L43" s="259"/>
      <c r="M43" s="67" t="s">
        <v>906</v>
      </c>
      <c r="N43" s="190" t="s">
        <v>906</v>
      </c>
    </row>
    <row r="44" spans="1:15" ht="15" customHeight="1" x14ac:dyDescent="0.2">
      <c r="A44" s="187">
        <v>228</v>
      </c>
      <c r="B44" s="76" t="s">
        <v>805</v>
      </c>
      <c r="C44" s="188" t="s">
        <v>651</v>
      </c>
      <c r="D44" s="259" t="s">
        <v>917</v>
      </c>
      <c r="E44" s="259" t="s">
        <v>917</v>
      </c>
      <c r="F44" s="259" t="s">
        <v>917</v>
      </c>
      <c r="G44" s="259" t="s">
        <v>917</v>
      </c>
      <c r="H44" s="259">
        <v>125</v>
      </c>
      <c r="I44" s="259">
        <v>129.54545454545453</v>
      </c>
      <c r="J44" s="259">
        <v>143.18181818181819</v>
      </c>
      <c r="K44" s="259"/>
      <c r="L44" s="259"/>
      <c r="M44" s="67" t="s">
        <v>906</v>
      </c>
      <c r="N44" s="190" t="s">
        <v>906</v>
      </c>
    </row>
    <row r="45" spans="1:15" ht="15" customHeight="1" x14ac:dyDescent="0.2">
      <c r="A45" s="187">
        <v>229</v>
      </c>
      <c r="B45" s="76" t="s">
        <v>806</v>
      </c>
      <c r="C45" s="188" t="s">
        <v>651</v>
      </c>
      <c r="D45" s="259" t="s">
        <v>917</v>
      </c>
      <c r="E45" s="259" t="s">
        <v>917</v>
      </c>
      <c r="F45" s="259" t="s">
        <v>917</v>
      </c>
      <c r="G45" s="259" t="s">
        <v>917</v>
      </c>
      <c r="H45" s="259">
        <v>125</v>
      </c>
      <c r="I45" s="259">
        <v>129.54545454545453</v>
      </c>
      <c r="J45" s="259">
        <v>143.18181818181819</v>
      </c>
      <c r="K45" s="259"/>
      <c r="L45" s="259"/>
      <c r="M45" s="67" t="s">
        <v>906</v>
      </c>
      <c r="N45" s="190" t="s">
        <v>906</v>
      </c>
    </row>
    <row r="46" spans="1:15" ht="15" customHeight="1" x14ac:dyDescent="0.2">
      <c r="A46" s="187">
        <v>10</v>
      </c>
      <c r="B46" s="76" t="s">
        <v>576</v>
      </c>
      <c r="C46" s="188" t="s">
        <v>256</v>
      </c>
      <c r="D46" s="259">
        <v>34.782608695652172</v>
      </c>
      <c r="E46" s="259">
        <v>41.304347826086953</v>
      </c>
      <c r="F46" s="259">
        <v>69.565217391304344</v>
      </c>
      <c r="G46" s="259">
        <v>78.260869565217391</v>
      </c>
      <c r="H46" s="259">
        <v>126.08695652173913</v>
      </c>
      <c r="I46" s="259">
        <v>130.43478260869566</v>
      </c>
      <c r="J46" s="259">
        <v>152.17391304347825</v>
      </c>
      <c r="K46" s="259">
        <v>21.739130434782609</v>
      </c>
      <c r="L46" s="259">
        <v>65.217391304347828</v>
      </c>
      <c r="M46" s="67"/>
      <c r="N46" s="190"/>
      <c r="O46" s="66" t="s">
        <v>166</v>
      </c>
    </row>
    <row r="47" spans="1:15" ht="15" customHeight="1" x14ac:dyDescent="0.2">
      <c r="A47" s="187">
        <v>30</v>
      </c>
      <c r="B47" s="76" t="s">
        <v>601</v>
      </c>
      <c r="C47" s="188" t="s">
        <v>256</v>
      </c>
      <c r="D47" s="259" t="s">
        <v>917</v>
      </c>
      <c r="E47" s="259" t="s">
        <v>917</v>
      </c>
      <c r="F47" s="259" t="s">
        <v>917</v>
      </c>
      <c r="G47" s="259" t="s">
        <v>917</v>
      </c>
      <c r="H47" s="259">
        <v>126.08695652173913</v>
      </c>
      <c r="I47" s="259">
        <v>130.43478260869566</v>
      </c>
      <c r="J47" s="259">
        <v>143.47826086956522</v>
      </c>
      <c r="K47" s="259"/>
      <c r="L47" s="259"/>
      <c r="M47" s="67"/>
      <c r="N47" s="190"/>
    </row>
    <row r="48" spans="1:15" ht="15" customHeight="1" x14ac:dyDescent="0.2">
      <c r="A48" s="187">
        <v>31</v>
      </c>
      <c r="B48" s="76" t="s">
        <v>602</v>
      </c>
      <c r="C48" s="188" t="s">
        <v>256</v>
      </c>
      <c r="D48" s="259">
        <v>34.782608695652172</v>
      </c>
      <c r="E48" s="259">
        <v>41.304347826086953</v>
      </c>
      <c r="F48" s="259">
        <v>69.565217391304344</v>
      </c>
      <c r="G48" s="259">
        <v>78.260869565217391</v>
      </c>
      <c r="H48" s="259">
        <v>126.08695652173913</v>
      </c>
      <c r="I48" s="259">
        <v>130.43478260869566</v>
      </c>
      <c r="J48" s="259">
        <v>143.47826086956522</v>
      </c>
      <c r="K48" s="259"/>
      <c r="L48" s="259"/>
      <c r="M48" s="67"/>
      <c r="N48" s="190"/>
      <c r="O48" s="66" t="s">
        <v>165</v>
      </c>
    </row>
    <row r="49" spans="1:15" ht="15" customHeight="1" x14ac:dyDescent="0.2">
      <c r="A49" s="187">
        <v>36</v>
      </c>
      <c r="B49" s="76" t="s">
        <v>606</v>
      </c>
      <c r="C49" s="188" t="s">
        <v>256</v>
      </c>
      <c r="D49" s="259">
        <v>34.782608695652172</v>
      </c>
      <c r="E49" s="259">
        <v>41.304347826086953</v>
      </c>
      <c r="F49" s="259">
        <v>69.565217391304344</v>
      </c>
      <c r="G49" s="259">
        <v>78.260869565217391</v>
      </c>
      <c r="H49" s="259">
        <v>126.08695652173913</v>
      </c>
      <c r="I49" s="259">
        <v>130.43478260869566</v>
      </c>
      <c r="J49" s="259">
        <v>143.47826086956522</v>
      </c>
      <c r="K49" s="259"/>
      <c r="L49" s="259"/>
      <c r="M49" s="67"/>
      <c r="N49" s="190"/>
    </row>
    <row r="50" spans="1:15" ht="15" customHeight="1" x14ac:dyDescent="0.2">
      <c r="A50" s="187">
        <v>204</v>
      </c>
      <c r="B50" s="76" t="s">
        <v>781</v>
      </c>
      <c r="C50" s="188" t="s">
        <v>622</v>
      </c>
      <c r="D50" s="259" t="s">
        <v>917</v>
      </c>
      <c r="E50" s="259" t="s">
        <v>917</v>
      </c>
      <c r="F50" s="259" t="s">
        <v>917</v>
      </c>
      <c r="G50" s="259" t="s">
        <v>917</v>
      </c>
      <c r="H50" s="259">
        <v>127.27272727272727</v>
      </c>
      <c r="I50" s="259">
        <v>131.81818181818181</v>
      </c>
      <c r="J50" s="259">
        <v>145.45454545454547</v>
      </c>
      <c r="K50" s="259"/>
      <c r="L50" s="259"/>
      <c r="M50" s="67" t="s">
        <v>906</v>
      </c>
      <c r="N50" s="190" t="s">
        <v>906</v>
      </c>
      <c r="O50" s="66" t="s">
        <v>164</v>
      </c>
    </row>
    <row r="51" spans="1:15" ht="15" customHeight="1" x14ac:dyDescent="0.2">
      <c r="A51" s="187">
        <v>206</v>
      </c>
      <c r="B51" s="76" t="s">
        <v>783</v>
      </c>
      <c r="C51" s="188" t="s">
        <v>622</v>
      </c>
      <c r="D51" s="259" t="s">
        <v>917</v>
      </c>
      <c r="E51" s="259" t="s">
        <v>917</v>
      </c>
      <c r="F51" s="259" t="s">
        <v>917</v>
      </c>
      <c r="G51" s="259" t="s">
        <v>917</v>
      </c>
      <c r="H51" s="259">
        <v>127.27272727272727</v>
      </c>
      <c r="I51" s="259">
        <v>131.81818181818181</v>
      </c>
      <c r="J51" s="259">
        <v>145.45454545454547</v>
      </c>
      <c r="K51" s="259"/>
      <c r="L51" s="259"/>
      <c r="M51" s="67" t="s">
        <v>906</v>
      </c>
      <c r="N51" s="190" t="s">
        <v>906</v>
      </c>
    </row>
    <row r="52" spans="1:15" ht="15" customHeight="1" x14ac:dyDescent="0.2">
      <c r="A52" s="187">
        <v>205</v>
      </c>
      <c r="B52" s="76" t="s">
        <v>782</v>
      </c>
      <c r="C52" s="188" t="s">
        <v>622</v>
      </c>
      <c r="D52" s="259" t="s">
        <v>917</v>
      </c>
      <c r="E52" s="259" t="s">
        <v>917</v>
      </c>
      <c r="F52" s="259" t="s">
        <v>917</v>
      </c>
      <c r="G52" s="259" t="s">
        <v>917</v>
      </c>
      <c r="H52" s="259">
        <v>127.72727272727273</v>
      </c>
      <c r="I52" s="259">
        <v>132.27272727272728</v>
      </c>
      <c r="J52" s="259">
        <v>145.90909090909091</v>
      </c>
      <c r="K52" s="259"/>
      <c r="L52" s="259"/>
      <c r="M52" s="67" t="s">
        <v>906</v>
      </c>
      <c r="N52" s="190" t="s">
        <v>906</v>
      </c>
    </row>
    <row r="53" spans="1:15" ht="15" customHeight="1" x14ac:dyDescent="0.2">
      <c r="A53" s="187">
        <v>35</v>
      </c>
      <c r="B53" s="76" t="s">
        <v>605</v>
      </c>
      <c r="C53" s="188" t="s">
        <v>256</v>
      </c>
      <c r="D53" s="259" t="s">
        <v>917</v>
      </c>
      <c r="E53" s="259" t="s">
        <v>917</v>
      </c>
      <c r="F53" s="259" t="s">
        <v>917</v>
      </c>
      <c r="G53" s="259" t="s">
        <v>917</v>
      </c>
      <c r="H53" s="259">
        <v>128.69565217391303</v>
      </c>
      <c r="I53" s="259">
        <v>133.04347826086956</v>
      </c>
      <c r="J53" s="259">
        <v>146.08695652173913</v>
      </c>
      <c r="K53" s="259"/>
      <c r="L53" s="259"/>
      <c r="M53" s="67"/>
      <c r="N53" s="190"/>
    </row>
    <row r="54" spans="1:15" ht="15" customHeight="1" x14ac:dyDescent="0.2">
      <c r="A54" s="187">
        <v>234</v>
      </c>
      <c r="B54" s="76" t="s">
        <v>810</v>
      </c>
      <c r="C54" s="188" t="s">
        <v>651</v>
      </c>
      <c r="D54" s="259" t="s">
        <v>917</v>
      </c>
      <c r="E54" s="259" t="s">
        <v>917</v>
      </c>
      <c r="F54" s="259" t="s">
        <v>917</v>
      </c>
      <c r="G54" s="259" t="s">
        <v>917</v>
      </c>
      <c r="H54" s="259">
        <v>129.54545454545453</v>
      </c>
      <c r="I54" s="259">
        <v>134.09090909090909</v>
      </c>
      <c r="J54" s="259">
        <v>147.72727272727272</v>
      </c>
      <c r="K54" s="259"/>
      <c r="L54" s="259"/>
      <c r="M54" s="67" t="s">
        <v>906</v>
      </c>
      <c r="N54" s="190" t="s">
        <v>906</v>
      </c>
    </row>
    <row r="55" spans="1:15" ht="15" customHeight="1" x14ac:dyDescent="0.2">
      <c r="A55" s="187">
        <v>86</v>
      </c>
      <c r="B55" s="76" t="s">
        <v>662</v>
      </c>
      <c r="C55" s="188" t="s">
        <v>651</v>
      </c>
      <c r="D55" s="259">
        <v>40.909090909090907</v>
      </c>
      <c r="E55" s="259">
        <v>47.727272727272727</v>
      </c>
      <c r="F55" s="259">
        <v>72.727272727272734</v>
      </c>
      <c r="G55" s="259">
        <v>81.818181818181813</v>
      </c>
      <c r="H55" s="259">
        <v>131.81818181818181</v>
      </c>
      <c r="I55" s="259">
        <v>136.36363636363637</v>
      </c>
      <c r="J55" s="259">
        <v>159.09090909090909</v>
      </c>
      <c r="K55" s="259">
        <v>22.727272727272727</v>
      </c>
      <c r="L55" s="259">
        <v>68.181818181818187</v>
      </c>
      <c r="M55" s="67" t="s">
        <v>906</v>
      </c>
      <c r="N55" s="190" t="s">
        <v>906</v>
      </c>
    </row>
    <row r="56" spans="1:15" ht="15" customHeight="1" x14ac:dyDescent="0.2">
      <c r="A56" s="187">
        <v>132</v>
      </c>
      <c r="B56" s="76" t="s">
        <v>720</v>
      </c>
      <c r="C56" s="188" t="s">
        <v>622</v>
      </c>
      <c r="D56" s="259">
        <v>36.363636363636367</v>
      </c>
      <c r="E56" s="259">
        <v>43.18181818181818</v>
      </c>
      <c r="F56" s="259">
        <v>63.636363636363633</v>
      </c>
      <c r="G56" s="259">
        <v>81.818181818181813</v>
      </c>
      <c r="H56" s="259">
        <v>131.81818181818181</v>
      </c>
      <c r="I56" s="259">
        <v>17.727272727272727</v>
      </c>
      <c r="J56" s="259">
        <v>40.454545454545453</v>
      </c>
      <c r="K56" s="259">
        <v>22.727272727272727</v>
      </c>
      <c r="L56" s="259">
        <v>68.181818181818187</v>
      </c>
      <c r="M56" s="67" t="s">
        <v>906</v>
      </c>
      <c r="N56" s="190" t="s">
        <v>906</v>
      </c>
    </row>
    <row r="57" spans="1:15" ht="15" customHeight="1" x14ac:dyDescent="0.2">
      <c r="A57" s="187">
        <v>208</v>
      </c>
      <c r="B57" s="76" t="s">
        <v>785</v>
      </c>
      <c r="C57" s="188" t="s">
        <v>622</v>
      </c>
      <c r="D57" s="259" t="s">
        <v>917</v>
      </c>
      <c r="E57" s="259" t="s">
        <v>917</v>
      </c>
      <c r="F57" s="259" t="s">
        <v>917</v>
      </c>
      <c r="G57" s="259" t="s">
        <v>917</v>
      </c>
      <c r="H57" s="259">
        <v>131.81818181818181</v>
      </c>
      <c r="I57" s="259">
        <v>136.36363636363637</v>
      </c>
      <c r="J57" s="259">
        <v>150</v>
      </c>
      <c r="K57" s="259"/>
      <c r="L57" s="259"/>
      <c r="M57" s="67" t="s">
        <v>906</v>
      </c>
      <c r="N57" s="190" t="s">
        <v>906</v>
      </c>
    </row>
    <row r="58" spans="1:15" ht="15" customHeight="1" x14ac:dyDescent="0.2">
      <c r="A58" s="187">
        <v>212</v>
      </c>
      <c r="B58" s="76" t="s">
        <v>789</v>
      </c>
      <c r="C58" s="188" t="s">
        <v>622</v>
      </c>
      <c r="D58" s="259" t="s">
        <v>917</v>
      </c>
      <c r="E58" s="259" t="s">
        <v>917</v>
      </c>
      <c r="F58" s="259" t="s">
        <v>917</v>
      </c>
      <c r="G58" s="259" t="s">
        <v>917</v>
      </c>
      <c r="H58" s="259">
        <v>131.81818181818181</v>
      </c>
      <c r="I58" s="259">
        <v>136.36363636363637</v>
      </c>
      <c r="J58" s="259">
        <v>150</v>
      </c>
      <c r="K58" s="259"/>
      <c r="L58" s="259"/>
      <c r="M58" s="67" t="s">
        <v>906</v>
      </c>
      <c r="N58" s="190" t="s">
        <v>906</v>
      </c>
    </row>
    <row r="59" spans="1:15" ht="15" customHeight="1" x14ac:dyDescent="0.2">
      <c r="A59" s="187">
        <v>213</v>
      </c>
      <c r="B59" s="76" t="s">
        <v>790</v>
      </c>
      <c r="C59" s="188" t="s">
        <v>622</v>
      </c>
      <c r="D59" s="259" t="s">
        <v>917</v>
      </c>
      <c r="E59" s="259" t="s">
        <v>917</v>
      </c>
      <c r="F59" s="259" t="s">
        <v>917</v>
      </c>
      <c r="G59" s="259" t="s">
        <v>917</v>
      </c>
      <c r="H59" s="259">
        <v>131.81818181818181</v>
      </c>
      <c r="I59" s="259">
        <v>136.36363636363637</v>
      </c>
      <c r="J59" s="259">
        <v>150</v>
      </c>
      <c r="K59" s="259"/>
      <c r="L59" s="259"/>
      <c r="M59" s="67" t="s">
        <v>906</v>
      </c>
      <c r="N59" s="190" t="s">
        <v>906</v>
      </c>
    </row>
    <row r="60" spans="1:15" ht="15" customHeight="1" x14ac:dyDescent="0.2">
      <c r="A60" s="187">
        <v>232</v>
      </c>
      <c r="B60" s="76" t="s">
        <v>808</v>
      </c>
      <c r="C60" s="188" t="s">
        <v>651</v>
      </c>
      <c r="D60" s="259" t="s">
        <v>917</v>
      </c>
      <c r="E60" s="259" t="s">
        <v>917</v>
      </c>
      <c r="F60" s="259" t="s">
        <v>917</v>
      </c>
      <c r="G60" s="259" t="s">
        <v>917</v>
      </c>
      <c r="H60" s="259">
        <v>131.81818181818181</v>
      </c>
      <c r="I60" s="259">
        <v>136.36363636363637</v>
      </c>
      <c r="J60" s="259">
        <v>150</v>
      </c>
      <c r="K60" s="259"/>
      <c r="L60" s="259"/>
      <c r="M60" s="67" t="s">
        <v>906</v>
      </c>
      <c r="N60" s="190" t="s">
        <v>906</v>
      </c>
    </row>
    <row r="61" spans="1:15" ht="15" customHeight="1" x14ac:dyDescent="0.2">
      <c r="A61" s="187">
        <v>233</v>
      </c>
      <c r="B61" s="76" t="s">
        <v>809</v>
      </c>
      <c r="C61" s="188" t="s">
        <v>651</v>
      </c>
      <c r="D61" s="259" t="s">
        <v>917</v>
      </c>
      <c r="E61" s="259" t="s">
        <v>917</v>
      </c>
      <c r="F61" s="259" t="s">
        <v>917</v>
      </c>
      <c r="G61" s="259" t="s">
        <v>917</v>
      </c>
      <c r="H61" s="259">
        <v>131.81818181818181</v>
      </c>
      <c r="I61" s="259">
        <v>136.36363636363637</v>
      </c>
      <c r="J61" s="259">
        <v>150</v>
      </c>
      <c r="K61" s="259"/>
      <c r="L61" s="259"/>
      <c r="M61" s="67" t="s">
        <v>906</v>
      </c>
      <c r="N61" s="190" t="s">
        <v>906</v>
      </c>
    </row>
    <row r="62" spans="1:15" ht="15" customHeight="1" x14ac:dyDescent="0.2">
      <c r="A62" s="187">
        <v>1</v>
      </c>
      <c r="B62" s="76" t="s">
        <v>570</v>
      </c>
      <c r="C62" s="188" t="s">
        <v>256</v>
      </c>
      <c r="D62" s="259">
        <v>34.782608695652172</v>
      </c>
      <c r="E62" s="259">
        <v>41.304347826086953</v>
      </c>
      <c r="F62" s="259">
        <v>69.565217391304344</v>
      </c>
      <c r="G62" s="259">
        <v>78.260869565217391</v>
      </c>
      <c r="H62" s="259">
        <v>134.78260869565219</v>
      </c>
      <c r="I62" s="259">
        <v>139.13043478260869</v>
      </c>
      <c r="J62" s="259">
        <v>160.86956521739131</v>
      </c>
      <c r="K62" s="259">
        <v>21.739130434782609</v>
      </c>
      <c r="L62" s="259">
        <v>65.217391304347828</v>
      </c>
      <c r="M62" s="67"/>
      <c r="N62" s="190"/>
    </row>
    <row r="63" spans="1:15" ht="15" customHeight="1" x14ac:dyDescent="0.2">
      <c r="A63" s="187">
        <v>4</v>
      </c>
      <c r="B63" s="76" t="s">
        <v>572</v>
      </c>
      <c r="C63" s="188" t="s">
        <v>256</v>
      </c>
      <c r="D63" s="259">
        <v>34.782608695652172</v>
      </c>
      <c r="E63" s="259">
        <v>41.304347826086953</v>
      </c>
      <c r="F63" s="259">
        <v>69.565217391304344</v>
      </c>
      <c r="G63" s="259">
        <v>78.260869565217391</v>
      </c>
      <c r="H63" s="259">
        <v>134.78260869565219</v>
      </c>
      <c r="I63" s="259">
        <v>139.13043478260869</v>
      </c>
      <c r="J63" s="259">
        <v>160.86956521739131</v>
      </c>
      <c r="K63" s="259">
        <v>21.739130434782609</v>
      </c>
      <c r="L63" s="259">
        <v>65.217391304347828</v>
      </c>
      <c r="M63" s="67"/>
      <c r="N63" s="190"/>
      <c r="O63" s="66" t="s">
        <v>187</v>
      </c>
    </row>
    <row r="64" spans="1:15" ht="15" customHeight="1" x14ac:dyDescent="0.2">
      <c r="A64" s="187">
        <v>6</v>
      </c>
      <c r="B64" s="76" t="s">
        <v>574</v>
      </c>
      <c r="C64" s="188" t="s">
        <v>256</v>
      </c>
      <c r="D64" s="259">
        <v>34.782608695652172</v>
      </c>
      <c r="E64" s="259">
        <v>41.304347826086953</v>
      </c>
      <c r="F64" s="259">
        <v>69.565217391304344</v>
      </c>
      <c r="G64" s="259">
        <v>78.260869565217391</v>
      </c>
      <c r="H64" s="259">
        <v>134.78260869565219</v>
      </c>
      <c r="I64" s="259">
        <v>139.13043478260869</v>
      </c>
      <c r="J64" s="259">
        <v>160.86956521739131</v>
      </c>
      <c r="K64" s="259">
        <v>21.739130434782609</v>
      </c>
      <c r="L64" s="259">
        <v>65.217391304347828</v>
      </c>
      <c r="M64" s="67"/>
      <c r="N64" s="190"/>
    </row>
    <row r="65" spans="1:15" ht="15" customHeight="1" x14ac:dyDescent="0.2">
      <c r="A65" s="187">
        <v>21</v>
      </c>
      <c r="B65" s="76" t="s">
        <v>577</v>
      </c>
      <c r="C65" s="188" t="s">
        <v>256</v>
      </c>
      <c r="D65" s="259">
        <v>34.782608695652172</v>
      </c>
      <c r="E65" s="259">
        <v>41.304347826086953</v>
      </c>
      <c r="F65" s="259">
        <v>69.565217391304344</v>
      </c>
      <c r="G65" s="259">
        <v>78.260869565217391</v>
      </c>
      <c r="H65" s="259">
        <v>134.78260869565219</v>
      </c>
      <c r="I65" s="259">
        <v>139.13043478260869</v>
      </c>
      <c r="J65" s="259">
        <v>160.86956521739131</v>
      </c>
      <c r="K65" s="259">
        <v>21.739130434782609</v>
      </c>
      <c r="L65" s="259">
        <v>65.217391304347828</v>
      </c>
      <c r="M65" s="67"/>
      <c r="N65" s="190"/>
    </row>
    <row r="66" spans="1:15" ht="15" customHeight="1" x14ac:dyDescent="0.2">
      <c r="A66" s="187">
        <v>37</v>
      </c>
      <c r="B66" s="76" t="s">
        <v>581</v>
      </c>
      <c r="C66" s="188" t="s">
        <v>256</v>
      </c>
      <c r="D66" s="259">
        <v>34.782608695652172</v>
      </c>
      <c r="E66" s="259">
        <v>41.304347826086953</v>
      </c>
      <c r="F66" s="259">
        <v>69.565217391304344</v>
      </c>
      <c r="G66" s="259">
        <v>78.260869565217391</v>
      </c>
      <c r="H66" s="259">
        <v>134.78260869565219</v>
      </c>
      <c r="I66" s="259">
        <v>139.13043478260869</v>
      </c>
      <c r="J66" s="259">
        <v>160.86956521739131</v>
      </c>
      <c r="K66" s="259">
        <v>21.739130434782609</v>
      </c>
      <c r="L66" s="259">
        <v>65.217391304347828</v>
      </c>
      <c r="M66" s="67"/>
      <c r="N66" s="190"/>
    </row>
    <row r="67" spans="1:15" ht="15" customHeight="1" x14ac:dyDescent="0.2">
      <c r="A67" s="187">
        <v>81</v>
      </c>
      <c r="B67" s="76" t="s">
        <v>657</v>
      </c>
      <c r="C67" s="188" t="s">
        <v>651</v>
      </c>
      <c r="D67" s="259">
        <v>40.909090909090907</v>
      </c>
      <c r="E67" s="259">
        <v>47.727272727272727</v>
      </c>
      <c r="F67" s="259">
        <v>72.727272727272734</v>
      </c>
      <c r="G67" s="259">
        <v>81.818181818181813</v>
      </c>
      <c r="H67" s="259">
        <v>136.36363636363637</v>
      </c>
      <c r="I67" s="259">
        <v>140.90909090909091</v>
      </c>
      <c r="J67" s="259">
        <v>163.63636363636363</v>
      </c>
      <c r="K67" s="259">
        <v>22.727272727272727</v>
      </c>
      <c r="L67" s="259">
        <v>68.181818181818187</v>
      </c>
      <c r="M67" s="67" t="s">
        <v>920</v>
      </c>
      <c r="N67" s="190"/>
    </row>
    <row r="68" spans="1:15" ht="15" customHeight="1" x14ac:dyDescent="0.2">
      <c r="A68" s="187">
        <v>201</v>
      </c>
      <c r="B68" s="76" t="s">
        <v>778</v>
      </c>
      <c r="C68" s="188" t="s">
        <v>622</v>
      </c>
      <c r="D68" s="259" t="s">
        <v>917</v>
      </c>
      <c r="E68" s="259" t="s">
        <v>917</v>
      </c>
      <c r="F68" s="259" t="s">
        <v>917</v>
      </c>
      <c r="G68" s="259" t="s">
        <v>917</v>
      </c>
      <c r="H68" s="259">
        <v>136.36363636363637</v>
      </c>
      <c r="I68" s="259">
        <v>140.90909090909091</v>
      </c>
      <c r="J68" s="259">
        <v>154.54545454545453</v>
      </c>
      <c r="K68" s="259"/>
      <c r="L68" s="259"/>
      <c r="M68" s="67" t="s">
        <v>906</v>
      </c>
      <c r="N68" s="190" t="s">
        <v>906</v>
      </c>
    </row>
    <row r="69" spans="1:15" ht="15" customHeight="1" x14ac:dyDescent="0.2">
      <c r="A69" s="187">
        <v>253</v>
      </c>
      <c r="B69" s="76" t="s">
        <v>828</v>
      </c>
      <c r="C69" s="188" t="s">
        <v>675</v>
      </c>
      <c r="D69" s="259" t="s">
        <v>917</v>
      </c>
      <c r="E69" s="259" t="s">
        <v>917</v>
      </c>
      <c r="F69" s="259" t="s">
        <v>917</v>
      </c>
      <c r="G69" s="259" t="s">
        <v>917</v>
      </c>
      <c r="H69" s="259">
        <v>136.36363636363637</v>
      </c>
      <c r="I69" s="259">
        <v>140.90909090909091</v>
      </c>
      <c r="J69" s="259">
        <v>154.54545454545453</v>
      </c>
      <c r="K69" s="259"/>
      <c r="L69" s="259"/>
      <c r="M69" s="67" t="s">
        <v>906</v>
      </c>
      <c r="N69" s="190" t="s">
        <v>906</v>
      </c>
    </row>
    <row r="70" spans="1:15" ht="15" customHeight="1" x14ac:dyDescent="0.2">
      <c r="A70" s="187">
        <v>257</v>
      </c>
      <c r="B70" s="76" t="s">
        <v>832</v>
      </c>
      <c r="C70" s="188" t="s">
        <v>675</v>
      </c>
      <c r="D70" s="259" t="s">
        <v>917</v>
      </c>
      <c r="E70" s="259" t="s">
        <v>917</v>
      </c>
      <c r="F70" s="259" t="s">
        <v>917</v>
      </c>
      <c r="G70" s="259" t="s">
        <v>917</v>
      </c>
      <c r="H70" s="259">
        <v>136.36363636363637</v>
      </c>
      <c r="I70" s="259">
        <v>140.90909090909091</v>
      </c>
      <c r="J70" s="259">
        <v>154.54545454545453</v>
      </c>
      <c r="K70" s="259"/>
      <c r="L70" s="259"/>
      <c r="M70" s="67" t="s">
        <v>906</v>
      </c>
      <c r="N70" s="190" t="s">
        <v>906</v>
      </c>
    </row>
    <row r="71" spans="1:15" ht="15" customHeight="1" x14ac:dyDescent="0.2">
      <c r="A71" s="187">
        <v>210</v>
      </c>
      <c r="B71" s="76" t="s">
        <v>787</v>
      </c>
      <c r="C71" s="188" t="s">
        <v>622</v>
      </c>
      <c r="D71" s="259" t="s">
        <v>917</v>
      </c>
      <c r="E71" s="259" t="s">
        <v>917</v>
      </c>
      <c r="F71" s="259" t="s">
        <v>917</v>
      </c>
      <c r="G71" s="259" t="s">
        <v>917</v>
      </c>
      <c r="H71" s="259">
        <v>137.95454545454547</v>
      </c>
      <c r="I71" s="259">
        <v>142.5</v>
      </c>
      <c r="J71" s="259">
        <v>156.13636363636363</v>
      </c>
      <c r="K71" s="259"/>
      <c r="L71" s="259"/>
      <c r="M71" s="67" t="s">
        <v>906</v>
      </c>
      <c r="N71" s="190" t="s">
        <v>906</v>
      </c>
      <c r="O71" s="66" t="s">
        <v>187</v>
      </c>
    </row>
    <row r="72" spans="1:15" ht="15" customHeight="1" x14ac:dyDescent="0.2">
      <c r="A72" s="187">
        <v>258</v>
      </c>
      <c r="B72" s="76" t="s">
        <v>833</v>
      </c>
      <c r="C72" s="188" t="s">
        <v>675</v>
      </c>
      <c r="D72" s="259" t="s">
        <v>917</v>
      </c>
      <c r="E72" s="259" t="s">
        <v>917</v>
      </c>
      <c r="F72" s="259" t="s">
        <v>917</v>
      </c>
      <c r="G72" s="259" t="s">
        <v>917</v>
      </c>
      <c r="H72" s="259">
        <v>138.63636363636363</v>
      </c>
      <c r="I72" s="259">
        <v>143.18181818181819</v>
      </c>
      <c r="J72" s="259">
        <v>156.81818181818181</v>
      </c>
      <c r="K72" s="259"/>
      <c r="L72" s="259"/>
      <c r="M72" s="67" t="s">
        <v>906</v>
      </c>
      <c r="N72" s="190" t="s">
        <v>906</v>
      </c>
    </row>
    <row r="73" spans="1:15" ht="15" customHeight="1" x14ac:dyDescent="0.2">
      <c r="A73" s="187">
        <v>140</v>
      </c>
      <c r="B73" s="76" t="s">
        <v>132</v>
      </c>
      <c r="C73" s="188" t="s">
        <v>622</v>
      </c>
      <c r="D73" s="259">
        <v>38.636363636363633</v>
      </c>
      <c r="E73" s="259">
        <v>45.454545454545453</v>
      </c>
      <c r="F73" s="259">
        <v>59.090909090909093</v>
      </c>
      <c r="G73" s="259">
        <v>72.727272727272734</v>
      </c>
      <c r="H73" s="259">
        <v>140.90909090909091</v>
      </c>
      <c r="I73" s="259">
        <v>145.45454545454547</v>
      </c>
      <c r="J73" s="259">
        <v>168.18181818181819</v>
      </c>
      <c r="K73" s="259">
        <v>22.727272727272727</v>
      </c>
      <c r="L73" s="259">
        <v>68.181818181818187</v>
      </c>
      <c r="M73" s="67" t="s">
        <v>906</v>
      </c>
      <c r="N73" s="190" t="s">
        <v>906</v>
      </c>
      <c r="O73" s="66" t="s">
        <v>166</v>
      </c>
    </row>
    <row r="74" spans="1:15" ht="15" customHeight="1" x14ac:dyDescent="0.2">
      <c r="A74" s="187">
        <v>254</v>
      </c>
      <c r="B74" s="76" t="s">
        <v>829</v>
      </c>
      <c r="C74" s="188" t="s">
        <v>675</v>
      </c>
      <c r="D74" s="259" t="s">
        <v>917</v>
      </c>
      <c r="E74" s="259" t="s">
        <v>917</v>
      </c>
      <c r="F74" s="259" t="s">
        <v>917</v>
      </c>
      <c r="G74" s="259" t="s">
        <v>917</v>
      </c>
      <c r="H74" s="259">
        <v>140.90909090909091</v>
      </c>
      <c r="I74" s="259">
        <v>145.45454545454547</v>
      </c>
      <c r="J74" s="259">
        <v>159.09090909090909</v>
      </c>
      <c r="K74" s="259"/>
      <c r="L74" s="259"/>
      <c r="M74" s="67" t="s">
        <v>906</v>
      </c>
      <c r="N74" s="190" t="s">
        <v>906</v>
      </c>
      <c r="O74" s="66" t="s">
        <v>166</v>
      </c>
    </row>
    <row r="75" spans="1:15" ht="15" customHeight="1" x14ac:dyDescent="0.2">
      <c r="A75" s="187">
        <v>255</v>
      </c>
      <c r="B75" s="76" t="s">
        <v>830</v>
      </c>
      <c r="C75" s="188" t="s">
        <v>675</v>
      </c>
      <c r="D75" s="259" t="s">
        <v>917</v>
      </c>
      <c r="E75" s="259" t="s">
        <v>917</v>
      </c>
      <c r="F75" s="259" t="s">
        <v>917</v>
      </c>
      <c r="G75" s="259" t="s">
        <v>917</v>
      </c>
      <c r="H75" s="259">
        <v>140.90909090909091</v>
      </c>
      <c r="I75" s="259">
        <v>145.45454545454547</v>
      </c>
      <c r="J75" s="259">
        <v>159.09090909090909</v>
      </c>
      <c r="K75" s="259"/>
      <c r="L75" s="259"/>
      <c r="M75" s="67" t="s">
        <v>906</v>
      </c>
      <c r="N75" s="190" t="s">
        <v>906</v>
      </c>
      <c r="O75" s="66" t="s">
        <v>164</v>
      </c>
    </row>
    <row r="76" spans="1:15" ht="15" customHeight="1" x14ac:dyDescent="0.2">
      <c r="A76" s="187">
        <v>235</v>
      </c>
      <c r="B76" s="76" t="s">
        <v>811</v>
      </c>
      <c r="C76" s="188" t="s">
        <v>651</v>
      </c>
      <c r="D76" s="259" t="s">
        <v>917</v>
      </c>
      <c r="E76" s="259" t="s">
        <v>917</v>
      </c>
      <c r="F76" s="259" t="s">
        <v>917</v>
      </c>
      <c r="G76" s="259" t="s">
        <v>917</v>
      </c>
      <c r="H76" s="259">
        <v>143.18181818181819</v>
      </c>
      <c r="I76" s="259">
        <v>147.72727272727272</v>
      </c>
      <c r="J76" s="259">
        <v>161.36363636363637</v>
      </c>
      <c r="K76" s="259"/>
      <c r="L76" s="259"/>
      <c r="M76" s="67" t="s">
        <v>906</v>
      </c>
      <c r="N76" s="190" t="s">
        <v>906</v>
      </c>
    </row>
    <row r="77" spans="1:15" ht="15" customHeight="1" x14ac:dyDescent="0.2">
      <c r="A77" s="187">
        <v>236</v>
      </c>
      <c r="B77" s="76" t="s">
        <v>812</v>
      </c>
      <c r="C77" s="188" t="s">
        <v>651</v>
      </c>
      <c r="D77" s="259" t="s">
        <v>917</v>
      </c>
      <c r="E77" s="259" t="s">
        <v>917</v>
      </c>
      <c r="F77" s="259" t="s">
        <v>917</v>
      </c>
      <c r="G77" s="259" t="s">
        <v>917</v>
      </c>
      <c r="H77" s="259">
        <v>143.18181818181819</v>
      </c>
      <c r="I77" s="259">
        <v>147.72727272727272</v>
      </c>
      <c r="J77" s="259">
        <v>161.36363636363637</v>
      </c>
      <c r="K77" s="259"/>
      <c r="L77" s="259"/>
      <c r="M77" s="67" t="s">
        <v>906</v>
      </c>
      <c r="N77" s="190" t="s">
        <v>906</v>
      </c>
    </row>
    <row r="78" spans="1:15" ht="15" customHeight="1" x14ac:dyDescent="0.2">
      <c r="A78" s="187">
        <v>85</v>
      </c>
      <c r="B78" s="76" t="s">
        <v>661</v>
      </c>
      <c r="C78" s="188" t="s">
        <v>651</v>
      </c>
      <c r="D78" s="259">
        <v>50</v>
      </c>
      <c r="E78" s="259">
        <v>56.81818181818182</v>
      </c>
      <c r="F78" s="259">
        <v>72.727272727272734</v>
      </c>
      <c r="G78" s="259">
        <v>86.36363636363636</v>
      </c>
      <c r="H78" s="259">
        <v>145.45454545454547</v>
      </c>
      <c r="I78" s="259">
        <v>150</v>
      </c>
      <c r="J78" s="259">
        <v>172.72727272727272</v>
      </c>
      <c r="K78" s="259">
        <v>22.727272727272727</v>
      </c>
      <c r="L78" s="259">
        <v>68.181818181818187</v>
      </c>
      <c r="M78" s="67" t="s">
        <v>906</v>
      </c>
      <c r="N78" s="190" t="s">
        <v>906</v>
      </c>
      <c r="O78" s="66" t="s">
        <v>187</v>
      </c>
    </row>
    <row r="79" spans="1:15" ht="15" customHeight="1" x14ac:dyDescent="0.2">
      <c r="A79" s="187">
        <v>95</v>
      </c>
      <c r="B79" s="76" t="s">
        <v>676</v>
      </c>
      <c r="C79" s="188" t="s">
        <v>675</v>
      </c>
      <c r="D79" s="259">
        <v>50</v>
      </c>
      <c r="E79" s="259">
        <v>56.81818181818182</v>
      </c>
      <c r="F79" s="259">
        <v>72.727272727272734</v>
      </c>
      <c r="G79" s="259">
        <v>90.909090909090907</v>
      </c>
      <c r="H79" s="259">
        <v>145.45454545454547</v>
      </c>
      <c r="I79" s="259">
        <v>150</v>
      </c>
      <c r="J79" s="259">
        <v>172.72727272727272</v>
      </c>
      <c r="K79" s="259">
        <v>27.272727272727273</v>
      </c>
      <c r="L79" s="259">
        <v>68.181818181818187</v>
      </c>
      <c r="M79" s="67" t="s">
        <v>906</v>
      </c>
      <c r="N79" s="190" t="s">
        <v>906</v>
      </c>
    </row>
    <row r="80" spans="1:15" ht="15" customHeight="1" x14ac:dyDescent="0.2">
      <c r="A80" s="187">
        <v>99</v>
      </c>
      <c r="B80" s="76" t="s">
        <v>680</v>
      </c>
      <c r="C80" s="188" t="s">
        <v>675</v>
      </c>
      <c r="D80" s="259">
        <v>40.909090909090907</v>
      </c>
      <c r="E80" s="259">
        <v>47.727272727272727</v>
      </c>
      <c r="F80" s="259">
        <v>72.727272727272734</v>
      </c>
      <c r="G80" s="259">
        <v>90.909090909090907</v>
      </c>
      <c r="H80" s="259">
        <v>145.45454545454547</v>
      </c>
      <c r="I80" s="259">
        <v>150</v>
      </c>
      <c r="J80" s="259">
        <v>172.72727272727272</v>
      </c>
      <c r="K80" s="259">
        <v>27.272727272727273</v>
      </c>
      <c r="L80" s="259">
        <v>68.181818181818187</v>
      </c>
      <c r="M80" s="67" t="s">
        <v>906</v>
      </c>
      <c r="N80" s="190" t="s">
        <v>906</v>
      </c>
    </row>
    <row r="81" spans="1:15" ht="15" customHeight="1" x14ac:dyDescent="0.2">
      <c r="A81" s="187">
        <v>100</v>
      </c>
      <c r="B81" s="76" t="s">
        <v>681</v>
      </c>
      <c r="C81" s="188" t="s">
        <v>675</v>
      </c>
      <c r="D81" s="259">
        <v>40.909090909090907</v>
      </c>
      <c r="E81" s="259">
        <v>47.727272727272727</v>
      </c>
      <c r="F81" s="259">
        <v>72.727272727272734</v>
      </c>
      <c r="G81" s="259">
        <v>145.45454545454547</v>
      </c>
      <c r="H81" s="259">
        <v>145.45454545454547</v>
      </c>
      <c r="I81" s="259">
        <v>150</v>
      </c>
      <c r="J81" s="259">
        <v>172.72727272727272</v>
      </c>
      <c r="K81" s="259">
        <v>27.272727272727273</v>
      </c>
      <c r="L81" s="259">
        <v>68.181818181818187</v>
      </c>
      <c r="M81" s="67" t="s">
        <v>906</v>
      </c>
      <c r="N81" s="190" t="s">
        <v>906</v>
      </c>
    </row>
    <row r="82" spans="1:15" ht="15" customHeight="1" x14ac:dyDescent="0.2">
      <c r="A82" s="187">
        <v>104</v>
      </c>
      <c r="B82" s="76" t="s">
        <v>685</v>
      </c>
      <c r="C82" s="188" t="s">
        <v>675</v>
      </c>
      <c r="D82" s="259">
        <v>40.909090909090907</v>
      </c>
      <c r="E82" s="259">
        <v>47.727272727272727</v>
      </c>
      <c r="F82" s="259">
        <v>72.727272727272734</v>
      </c>
      <c r="G82" s="259">
        <v>90.909090909090907</v>
      </c>
      <c r="H82" s="259">
        <v>145.45454545454547</v>
      </c>
      <c r="I82" s="259">
        <v>150</v>
      </c>
      <c r="J82" s="259">
        <v>172.72727272727272</v>
      </c>
      <c r="K82" s="259">
        <v>27.272727272727273</v>
      </c>
      <c r="L82" s="259">
        <v>68.181818181818187</v>
      </c>
      <c r="M82" s="67" t="s">
        <v>920</v>
      </c>
      <c r="N82" s="190" t="s">
        <v>927</v>
      </c>
    </row>
    <row r="83" spans="1:15" ht="15" customHeight="1" x14ac:dyDescent="0.2">
      <c r="A83" s="187">
        <v>129</v>
      </c>
      <c r="B83" s="76" t="s">
        <v>717</v>
      </c>
      <c r="C83" s="188" t="s">
        <v>622</v>
      </c>
      <c r="D83" s="259">
        <v>36.363636363636367</v>
      </c>
      <c r="E83" s="259">
        <v>43.18181818181818</v>
      </c>
      <c r="F83" s="259">
        <v>63.636363636363633</v>
      </c>
      <c r="G83" s="259">
        <v>81.818181818181813</v>
      </c>
      <c r="H83" s="259">
        <v>145.45454545454547</v>
      </c>
      <c r="I83" s="259">
        <v>150</v>
      </c>
      <c r="J83" s="259">
        <v>172.72727272727272</v>
      </c>
      <c r="K83" s="259">
        <v>22.727272727272727</v>
      </c>
      <c r="L83" s="259">
        <v>68.181818181818187</v>
      </c>
      <c r="M83" s="67" t="s">
        <v>906</v>
      </c>
      <c r="N83" s="190" t="s">
        <v>906</v>
      </c>
    </row>
    <row r="84" spans="1:15" ht="15" customHeight="1" x14ac:dyDescent="0.2">
      <c r="A84" s="187">
        <v>131</v>
      </c>
      <c r="B84" s="76" t="s">
        <v>719</v>
      </c>
      <c r="C84" s="188" t="s">
        <v>622</v>
      </c>
      <c r="D84" s="259">
        <v>36.363636363636367</v>
      </c>
      <c r="E84" s="259">
        <v>43.18181818181818</v>
      </c>
      <c r="F84" s="259">
        <v>63.636363636363633</v>
      </c>
      <c r="G84" s="259">
        <v>81.818181818181813</v>
      </c>
      <c r="H84" s="259">
        <v>145.45454545454547</v>
      </c>
      <c r="I84" s="259">
        <v>150</v>
      </c>
      <c r="J84" s="259">
        <v>172.72727272727272</v>
      </c>
      <c r="K84" s="259">
        <v>22.727272727272727</v>
      </c>
      <c r="L84" s="259">
        <v>68.181818181818187</v>
      </c>
      <c r="M84" s="67" t="s">
        <v>906</v>
      </c>
      <c r="N84" s="190" t="s">
        <v>906</v>
      </c>
    </row>
    <row r="85" spans="1:15" ht="15" customHeight="1" x14ac:dyDescent="0.2">
      <c r="A85" s="187">
        <v>136</v>
      </c>
      <c r="B85" s="76" t="s">
        <v>724</v>
      </c>
      <c r="C85" s="188" t="s">
        <v>622</v>
      </c>
      <c r="D85" s="259">
        <v>36.363636363636367</v>
      </c>
      <c r="E85" s="259">
        <v>43.18181818181818</v>
      </c>
      <c r="F85" s="259">
        <v>63.636363636363633</v>
      </c>
      <c r="G85" s="259">
        <v>81.818181818181813</v>
      </c>
      <c r="H85" s="259">
        <v>145.45454545454547</v>
      </c>
      <c r="I85" s="259">
        <v>150</v>
      </c>
      <c r="J85" s="259">
        <v>172.72727272727272</v>
      </c>
      <c r="K85" s="259">
        <v>22.727272727272727</v>
      </c>
      <c r="L85" s="259">
        <v>68.181818181818187</v>
      </c>
      <c r="M85" s="67" t="s">
        <v>906</v>
      </c>
      <c r="N85" s="190" t="s">
        <v>906</v>
      </c>
    </row>
    <row r="86" spans="1:15" ht="15" customHeight="1" x14ac:dyDescent="0.2">
      <c r="A86" s="187">
        <v>137</v>
      </c>
      <c r="B86" s="76" t="s">
        <v>725</v>
      </c>
      <c r="C86" s="188" t="s">
        <v>622</v>
      </c>
      <c r="D86" s="259">
        <v>36.363636363636367</v>
      </c>
      <c r="E86" s="259">
        <v>43.18181818181818</v>
      </c>
      <c r="F86" s="259">
        <v>63.636363636363633</v>
      </c>
      <c r="G86" s="259">
        <v>81.818181818181813</v>
      </c>
      <c r="H86" s="259">
        <v>145.45454545454547</v>
      </c>
      <c r="I86" s="259">
        <v>150</v>
      </c>
      <c r="J86" s="259">
        <v>172.72727272727272</v>
      </c>
      <c r="K86" s="259">
        <v>22.727272727272727</v>
      </c>
      <c r="L86" s="259">
        <v>68.181818181818187</v>
      </c>
      <c r="M86" s="67" t="s">
        <v>906</v>
      </c>
      <c r="N86" s="190" t="s">
        <v>906</v>
      </c>
    </row>
    <row r="87" spans="1:15" ht="15" customHeight="1" x14ac:dyDescent="0.2">
      <c r="A87" s="187">
        <v>138</v>
      </c>
      <c r="B87" s="76" t="s">
        <v>726</v>
      </c>
      <c r="C87" s="188" t="s">
        <v>622</v>
      </c>
      <c r="D87" s="259">
        <v>36.363636363636367</v>
      </c>
      <c r="E87" s="259">
        <v>43.18181818181818</v>
      </c>
      <c r="F87" s="259">
        <v>63.636363636363633</v>
      </c>
      <c r="G87" s="259">
        <v>81.818181818181813</v>
      </c>
      <c r="H87" s="259">
        <v>145.45454545454547</v>
      </c>
      <c r="I87" s="259">
        <v>150</v>
      </c>
      <c r="J87" s="259">
        <v>172.72727272727272</v>
      </c>
      <c r="K87" s="259">
        <v>22.727272727272727</v>
      </c>
      <c r="L87" s="259">
        <v>68.181818181818187</v>
      </c>
      <c r="M87" s="67" t="s">
        <v>906</v>
      </c>
      <c r="N87" s="190" t="s">
        <v>906</v>
      </c>
    </row>
    <row r="88" spans="1:15" ht="15" customHeight="1" x14ac:dyDescent="0.2">
      <c r="A88" s="187">
        <v>143</v>
      </c>
      <c r="B88" s="76" t="s">
        <v>730</v>
      </c>
      <c r="C88" s="188" t="s">
        <v>622</v>
      </c>
      <c r="D88" s="259">
        <v>43.18181818181818</v>
      </c>
      <c r="E88" s="259">
        <v>50</v>
      </c>
      <c r="F88" s="259">
        <v>63.636363636363633</v>
      </c>
      <c r="G88" s="259">
        <v>81.818181818181813</v>
      </c>
      <c r="H88" s="259">
        <v>145.45454545454547</v>
      </c>
      <c r="I88" s="259">
        <v>150</v>
      </c>
      <c r="J88" s="259">
        <v>172.72727272727272</v>
      </c>
      <c r="K88" s="259">
        <v>22.727272727272727</v>
      </c>
      <c r="L88" s="259">
        <v>68.181818181818187</v>
      </c>
      <c r="M88" s="67" t="s">
        <v>906</v>
      </c>
      <c r="N88" s="190" t="s">
        <v>906</v>
      </c>
    </row>
    <row r="89" spans="1:15" ht="15" customHeight="1" x14ac:dyDescent="0.2">
      <c r="A89" s="187">
        <v>144</v>
      </c>
      <c r="B89" s="76" t="s">
        <v>731</v>
      </c>
      <c r="C89" s="188" t="s">
        <v>622</v>
      </c>
      <c r="D89" s="259">
        <v>43.18181818181818</v>
      </c>
      <c r="E89" s="259">
        <v>50</v>
      </c>
      <c r="F89" s="259">
        <v>63.636363636363633</v>
      </c>
      <c r="G89" s="259">
        <v>81.818181818181813</v>
      </c>
      <c r="H89" s="259">
        <v>145.45454545454547</v>
      </c>
      <c r="I89" s="259">
        <v>150</v>
      </c>
      <c r="J89" s="259">
        <v>172.72727272727272</v>
      </c>
      <c r="K89" s="259">
        <v>22.727272727272727</v>
      </c>
      <c r="L89" s="259">
        <v>68.181818181818187</v>
      </c>
      <c r="M89" s="67" t="s">
        <v>906</v>
      </c>
      <c r="N89" s="190" t="s">
        <v>906</v>
      </c>
      <c r="O89" s="66" t="s">
        <v>166</v>
      </c>
    </row>
    <row r="90" spans="1:15" ht="15" customHeight="1" x14ac:dyDescent="0.2">
      <c r="A90" s="187">
        <v>145</v>
      </c>
      <c r="B90" s="76" t="s">
        <v>732</v>
      </c>
      <c r="C90" s="188" t="s">
        <v>622</v>
      </c>
      <c r="D90" s="259">
        <v>43.18181818181818</v>
      </c>
      <c r="E90" s="259">
        <v>50</v>
      </c>
      <c r="F90" s="259">
        <v>63.636363636363633</v>
      </c>
      <c r="G90" s="259">
        <v>81.818181818181813</v>
      </c>
      <c r="H90" s="259">
        <v>145.45454545454547</v>
      </c>
      <c r="I90" s="259">
        <v>150</v>
      </c>
      <c r="J90" s="259">
        <v>172.72727272727272</v>
      </c>
      <c r="K90" s="259">
        <v>22.727272727272727</v>
      </c>
      <c r="L90" s="259">
        <v>68.181818181818187</v>
      </c>
      <c r="M90" s="67" t="s">
        <v>906</v>
      </c>
      <c r="N90" s="190" t="s">
        <v>906</v>
      </c>
    </row>
    <row r="91" spans="1:15" ht="15" customHeight="1" x14ac:dyDescent="0.2">
      <c r="A91" s="187">
        <v>195</v>
      </c>
      <c r="B91" s="76" t="s">
        <v>772</v>
      </c>
      <c r="C91" s="188" t="s">
        <v>622</v>
      </c>
      <c r="D91" s="259" t="s">
        <v>917</v>
      </c>
      <c r="E91" s="259" t="s">
        <v>917</v>
      </c>
      <c r="F91" s="259" t="s">
        <v>917</v>
      </c>
      <c r="G91" s="259" t="s">
        <v>917</v>
      </c>
      <c r="H91" s="259">
        <v>145.45454545454547</v>
      </c>
      <c r="I91" s="259">
        <v>150</v>
      </c>
      <c r="J91" s="259">
        <v>163.63636363636363</v>
      </c>
      <c r="K91" s="259"/>
      <c r="L91" s="259"/>
      <c r="M91" s="67" t="s">
        <v>906</v>
      </c>
      <c r="N91" s="190" t="s">
        <v>906</v>
      </c>
      <c r="O91" s="66" t="s">
        <v>164</v>
      </c>
    </row>
    <row r="92" spans="1:15" ht="15" customHeight="1" x14ac:dyDescent="0.2">
      <c r="A92" s="187">
        <v>238</v>
      </c>
      <c r="B92" s="76" t="s">
        <v>814</v>
      </c>
      <c r="C92" s="188" t="s">
        <v>651</v>
      </c>
      <c r="D92" s="259" t="s">
        <v>917</v>
      </c>
      <c r="E92" s="259" t="s">
        <v>917</v>
      </c>
      <c r="F92" s="259" t="s">
        <v>917</v>
      </c>
      <c r="G92" s="259" t="s">
        <v>917</v>
      </c>
      <c r="H92" s="259">
        <v>145.45454545454547</v>
      </c>
      <c r="I92" s="259">
        <v>150</v>
      </c>
      <c r="J92" s="259">
        <v>163.63636363636363</v>
      </c>
      <c r="K92" s="259"/>
      <c r="L92" s="259"/>
      <c r="M92" s="67" t="s">
        <v>906</v>
      </c>
      <c r="N92" s="190" t="s">
        <v>906</v>
      </c>
      <c r="O92" s="66" t="s">
        <v>166</v>
      </c>
    </row>
    <row r="93" spans="1:15" ht="15" customHeight="1" x14ac:dyDescent="0.2">
      <c r="A93" s="187">
        <v>251</v>
      </c>
      <c r="B93" s="76" t="s">
        <v>827</v>
      </c>
      <c r="C93" s="188" t="s">
        <v>675</v>
      </c>
      <c r="D93" s="259" t="s">
        <v>917</v>
      </c>
      <c r="E93" s="259" t="s">
        <v>917</v>
      </c>
      <c r="F93" s="259" t="s">
        <v>917</v>
      </c>
      <c r="G93" s="259" t="s">
        <v>917</v>
      </c>
      <c r="H93" s="259">
        <v>145.45454545454547</v>
      </c>
      <c r="I93" s="259">
        <v>150</v>
      </c>
      <c r="J93" s="259">
        <v>163.63636363636363</v>
      </c>
      <c r="K93" s="259"/>
      <c r="L93" s="259"/>
      <c r="M93" s="67" t="s">
        <v>906</v>
      </c>
      <c r="N93" s="190" t="s">
        <v>906</v>
      </c>
      <c r="O93" s="66" t="s">
        <v>164</v>
      </c>
    </row>
    <row r="94" spans="1:15" ht="15" customHeight="1" x14ac:dyDescent="0.2">
      <c r="A94" s="187">
        <v>259</v>
      </c>
      <c r="B94" s="76" t="s">
        <v>834</v>
      </c>
      <c r="C94" s="188" t="s">
        <v>675</v>
      </c>
      <c r="D94" s="259" t="s">
        <v>917</v>
      </c>
      <c r="E94" s="259" t="s">
        <v>917</v>
      </c>
      <c r="F94" s="259" t="s">
        <v>917</v>
      </c>
      <c r="G94" s="259" t="s">
        <v>917</v>
      </c>
      <c r="H94" s="259">
        <v>145.45454545454547</v>
      </c>
      <c r="I94" s="259">
        <v>150</v>
      </c>
      <c r="J94" s="259">
        <v>163.63636363636363</v>
      </c>
      <c r="K94" s="259"/>
      <c r="L94" s="259"/>
      <c r="M94" s="67" t="s">
        <v>906</v>
      </c>
      <c r="N94" s="190" t="s">
        <v>906</v>
      </c>
      <c r="O94" s="66" t="s">
        <v>164</v>
      </c>
    </row>
    <row r="95" spans="1:15" ht="15" customHeight="1" x14ac:dyDescent="0.2">
      <c r="A95" s="187">
        <v>260</v>
      </c>
      <c r="B95" s="76" t="s">
        <v>835</v>
      </c>
      <c r="C95" s="188" t="s">
        <v>675</v>
      </c>
      <c r="D95" s="259" t="s">
        <v>917</v>
      </c>
      <c r="E95" s="259" t="s">
        <v>917</v>
      </c>
      <c r="F95" s="259" t="s">
        <v>917</v>
      </c>
      <c r="G95" s="259" t="s">
        <v>917</v>
      </c>
      <c r="H95" s="259">
        <v>145.45454545454547</v>
      </c>
      <c r="I95" s="259">
        <v>150</v>
      </c>
      <c r="J95" s="259">
        <v>163.63636363636363</v>
      </c>
      <c r="K95" s="259"/>
      <c r="L95" s="259"/>
      <c r="M95" s="67" t="s">
        <v>906</v>
      </c>
      <c r="N95" s="190" t="s">
        <v>906</v>
      </c>
    </row>
    <row r="96" spans="1:15" ht="15" customHeight="1" x14ac:dyDescent="0.2">
      <c r="A96" s="187">
        <v>262</v>
      </c>
      <c r="B96" s="76" t="s">
        <v>836</v>
      </c>
      <c r="C96" s="188" t="s">
        <v>675</v>
      </c>
      <c r="D96" s="259" t="s">
        <v>917</v>
      </c>
      <c r="E96" s="259" t="s">
        <v>917</v>
      </c>
      <c r="F96" s="259" t="s">
        <v>917</v>
      </c>
      <c r="G96" s="259" t="s">
        <v>917</v>
      </c>
      <c r="H96" s="259">
        <v>145.45454545454547</v>
      </c>
      <c r="I96" s="259">
        <v>150</v>
      </c>
      <c r="J96" s="259">
        <v>163.63636363636363</v>
      </c>
      <c r="K96" s="259"/>
      <c r="L96" s="259"/>
      <c r="M96" s="67" t="s">
        <v>906</v>
      </c>
      <c r="N96" s="190" t="s">
        <v>906</v>
      </c>
    </row>
    <row r="97" spans="1:15" ht="15" customHeight="1" x14ac:dyDescent="0.2">
      <c r="A97" s="187">
        <v>263</v>
      </c>
      <c r="B97" s="76" t="s">
        <v>837</v>
      </c>
      <c r="C97" s="188" t="s">
        <v>675</v>
      </c>
      <c r="D97" s="259" t="s">
        <v>917</v>
      </c>
      <c r="E97" s="259" t="s">
        <v>917</v>
      </c>
      <c r="F97" s="259" t="s">
        <v>917</v>
      </c>
      <c r="G97" s="259" t="s">
        <v>917</v>
      </c>
      <c r="H97" s="259">
        <v>145.45454545454547</v>
      </c>
      <c r="I97" s="259">
        <v>150</v>
      </c>
      <c r="J97" s="259">
        <v>163.63636363636363</v>
      </c>
      <c r="K97" s="259"/>
      <c r="L97" s="259"/>
      <c r="M97" s="67" t="s">
        <v>906</v>
      </c>
      <c r="N97" s="190" t="s">
        <v>906</v>
      </c>
    </row>
    <row r="98" spans="1:15" ht="15" customHeight="1" x14ac:dyDescent="0.2">
      <c r="A98" s="187">
        <v>264</v>
      </c>
      <c r="B98" s="76" t="s">
        <v>838</v>
      </c>
      <c r="C98" s="188" t="s">
        <v>695</v>
      </c>
      <c r="D98" s="259" t="s">
        <v>917</v>
      </c>
      <c r="E98" s="259" t="s">
        <v>917</v>
      </c>
      <c r="F98" s="259" t="s">
        <v>917</v>
      </c>
      <c r="G98" s="259" t="s">
        <v>917</v>
      </c>
      <c r="H98" s="259">
        <v>145.45454545454547</v>
      </c>
      <c r="I98" s="259">
        <v>150</v>
      </c>
      <c r="J98" s="259">
        <v>163.63636363636363</v>
      </c>
      <c r="K98" s="259"/>
      <c r="L98" s="259"/>
      <c r="M98" s="67" t="s">
        <v>906</v>
      </c>
      <c r="N98" s="190" t="s">
        <v>906</v>
      </c>
    </row>
    <row r="99" spans="1:15" ht="15" customHeight="1" x14ac:dyDescent="0.2">
      <c r="A99" s="187">
        <v>256</v>
      </c>
      <c r="B99" s="76" t="s">
        <v>831</v>
      </c>
      <c r="C99" s="188" t="s">
        <v>675</v>
      </c>
      <c r="D99" s="259" t="s">
        <v>917</v>
      </c>
      <c r="E99" s="259" t="s">
        <v>917</v>
      </c>
      <c r="F99" s="259" t="s">
        <v>917</v>
      </c>
      <c r="G99" s="259" t="s">
        <v>917</v>
      </c>
      <c r="H99" s="259">
        <v>148.63636363636363</v>
      </c>
      <c r="I99" s="259">
        <v>153.18181818181819</v>
      </c>
      <c r="J99" s="259">
        <v>166.81818181818181</v>
      </c>
      <c r="K99" s="259"/>
      <c r="L99" s="259"/>
      <c r="M99" s="67" t="s">
        <v>906</v>
      </c>
      <c r="N99" s="190" t="s">
        <v>906</v>
      </c>
    </row>
    <row r="100" spans="1:15" ht="15" customHeight="1" x14ac:dyDescent="0.2">
      <c r="A100" s="187">
        <v>76</v>
      </c>
      <c r="B100" s="76" t="s">
        <v>652</v>
      </c>
      <c r="C100" s="188" t="s">
        <v>651</v>
      </c>
      <c r="D100" s="259">
        <v>50</v>
      </c>
      <c r="E100" s="259">
        <v>56.81818181818182</v>
      </c>
      <c r="F100" s="259">
        <v>72.727272727272734</v>
      </c>
      <c r="G100" s="259">
        <v>81.818181818181813</v>
      </c>
      <c r="H100" s="259">
        <v>150</v>
      </c>
      <c r="I100" s="259">
        <v>154.54545454545453</v>
      </c>
      <c r="J100" s="259">
        <v>177.27272727272728</v>
      </c>
      <c r="K100" s="259">
        <v>22.727272727272727</v>
      </c>
      <c r="L100" s="259">
        <v>68.181818181818187</v>
      </c>
      <c r="M100" s="67" t="s">
        <v>906</v>
      </c>
      <c r="N100" s="190" t="s">
        <v>906</v>
      </c>
    </row>
    <row r="101" spans="1:15" ht="15" customHeight="1" x14ac:dyDescent="0.2">
      <c r="A101" s="187">
        <v>84</v>
      </c>
      <c r="B101" s="76" t="s">
        <v>660</v>
      </c>
      <c r="C101" s="188" t="s">
        <v>651</v>
      </c>
      <c r="D101" s="259">
        <v>54.545454545454547</v>
      </c>
      <c r="E101" s="259">
        <v>61.363636363636367</v>
      </c>
      <c r="F101" s="259">
        <v>77.272727272727266</v>
      </c>
      <c r="G101" s="259">
        <v>95.454545454545453</v>
      </c>
      <c r="H101" s="259">
        <v>150</v>
      </c>
      <c r="I101" s="259">
        <v>154.54545454545453</v>
      </c>
      <c r="J101" s="259">
        <v>177.27272727272728</v>
      </c>
      <c r="K101" s="259">
        <v>22.727272727272727</v>
      </c>
      <c r="L101" s="259">
        <v>68.181818181818187</v>
      </c>
      <c r="M101" s="67" t="s">
        <v>906</v>
      </c>
      <c r="N101" s="190" t="s">
        <v>906</v>
      </c>
    </row>
    <row r="102" spans="1:15" ht="15" customHeight="1" x14ac:dyDescent="0.2">
      <c r="A102" s="187">
        <v>87</v>
      </c>
      <c r="B102" s="76" t="s">
        <v>663</v>
      </c>
      <c r="C102" s="188" t="s">
        <v>651</v>
      </c>
      <c r="D102" s="259">
        <v>50</v>
      </c>
      <c r="E102" s="259">
        <v>56.81818181818182</v>
      </c>
      <c r="F102" s="259">
        <v>72.727272727272734</v>
      </c>
      <c r="G102" s="259">
        <v>81.818181818181813</v>
      </c>
      <c r="H102" s="259">
        <v>150</v>
      </c>
      <c r="I102" s="259">
        <v>154.54545454545453</v>
      </c>
      <c r="J102" s="259">
        <v>177.27272727272728</v>
      </c>
      <c r="K102" s="259">
        <v>22.727272727272727</v>
      </c>
      <c r="L102" s="259">
        <v>68.181818181818187</v>
      </c>
      <c r="M102" s="67" t="s">
        <v>906</v>
      </c>
      <c r="N102" s="190" t="s">
        <v>906</v>
      </c>
    </row>
    <row r="103" spans="1:15" ht="15" customHeight="1" x14ac:dyDescent="0.2">
      <c r="A103" s="187">
        <v>97</v>
      </c>
      <c r="B103" s="76" t="s">
        <v>678</v>
      </c>
      <c r="C103" s="188" t="s">
        <v>675</v>
      </c>
      <c r="D103" s="259">
        <v>40.909090909090907</v>
      </c>
      <c r="E103" s="259">
        <v>47.727272727272727</v>
      </c>
      <c r="F103" s="259">
        <v>72.727272727272734</v>
      </c>
      <c r="G103" s="259">
        <v>90.909090909090907</v>
      </c>
      <c r="H103" s="259">
        <v>150</v>
      </c>
      <c r="I103" s="259">
        <v>154.54545454545453</v>
      </c>
      <c r="J103" s="259">
        <v>177.27272727272728</v>
      </c>
      <c r="K103" s="259">
        <v>27.272727272727273</v>
      </c>
      <c r="L103" s="259">
        <v>68.181818181818187</v>
      </c>
      <c r="M103" s="67" t="s">
        <v>906</v>
      </c>
      <c r="N103" s="190" t="s">
        <v>906</v>
      </c>
    </row>
    <row r="104" spans="1:15" ht="15" customHeight="1" x14ac:dyDescent="0.2">
      <c r="A104" s="187">
        <v>98</v>
      </c>
      <c r="B104" s="76" t="s">
        <v>679</v>
      </c>
      <c r="C104" s="188" t="s">
        <v>675</v>
      </c>
      <c r="D104" s="259">
        <v>40.909090909090907</v>
      </c>
      <c r="E104" s="259">
        <v>47.727272727272727</v>
      </c>
      <c r="F104" s="259">
        <v>72.727272727272734</v>
      </c>
      <c r="G104" s="259">
        <v>90.909090909090907</v>
      </c>
      <c r="H104" s="259">
        <v>150</v>
      </c>
      <c r="I104" s="259">
        <v>154.54545454545453</v>
      </c>
      <c r="J104" s="259">
        <v>177.27272727272728</v>
      </c>
      <c r="K104" s="259">
        <v>27.272727272727273</v>
      </c>
      <c r="L104" s="259">
        <v>68.181818181818187</v>
      </c>
      <c r="M104" s="67" t="s">
        <v>906</v>
      </c>
      <c r="N104" s="190" t="s">
        <v>906</v>
      </c>
    </row>
    <row r="105" spans="1:15" ht="15" customHeight="1" x14ac:dyDescent="0.2">
      <c r="A105" s="187">
        <v>101</v>
      </c>
      <c r="B105" s="76" t="s">
        <v>682</v>
      </c>
      <c r="C105" s="188" t="s">
        <v>675</v>
      </c>
      <c r="D105" s="259">
        <v>40.909090909090907</v>
      </c>
      <c r="E105" s="259">
        <v>47.727272727272727</v>
      </c>
      <c r="F105" s="259">
        <v>72.727272727272734</v>
      </c>
      <c r="G105" s="259">
        <v>90.909090909090907</v>
      </c>
      <c r="H105" s="259">
        <v>150</v>
      </c>
      <c r="I105" s="259">
        <v>154.54545454545453</v>
      </c>
      <c r="J105" s="259">
        <v>177.27272727272728</v>
      </c>
      <c r="K105" s="259">
        <v>27.272727272727273</v>
      </c>
      <c r="L105" s="259">
        <v>68.181818181818187</v>
      </c>
      <c r="M105" s="67" t="s">
        <v>906</v>
      </c>
      <c r="N105" s="190" t="s">
        <v>906</v>
      </c>
      <c r="O105" s="66" t="s">
        <v>187</v>
      </c>
    </row>
    <row r="106" spans="1:15" ht="15" customHeight="1" x14ac:dyDescent="0.2">
      <c r="A106" s="187">
        <v>103</v>
      </c>
      <c r="B106" s="76" t="s">
        <v>684</v>
      </c>
      <c r="C106" s="188" t="s">
        <v>675</v>
      </c>
      <c r="D106" s="259">
        <v>40.909090909090907</v>
      </c>
      <c r="E106" s="259">
        <v>47.727272727272727</v>
      </c>
      <c r="F106" s="259">
        <v>72.727272727272734</v>
      </c>
      <c r="G106" s="259">
        <v>90.909090909090907</v>
      </c>
      <c r="H106" s="259">
        <v>150</v>
      </c>
      <c r="I106" s="259">
        <v>154.54545454545453</v>
      </c>
      <c r="J106" s="259">
        <v>177.27272727272728</v>
      </c>
      <c r="K106" s="259">
        <v>27.272727272727273</v>
      </c>
      <c r="L106" s="259">
        <v>68.181818181818187</v>
      </c>
      <c r="M106" s="67" t="s">
        <v>906</v>
      </c>
      <c r="N106" s="190" t="s">
        <v>906</v>
      </c>
    </row>
    <row r="107" spans="1:15" ht="15" customHeight="1" x14ac:dyDescent="0.2">
      <c r="A107" s="187">
        <v>105</v>
      </c>
      <c r="B107" s="76" t="s">
        <v>686</v>
      </c>
      <c r="C107" s="188" t="s">
        <v>675</v>
      </c>
      <c r="D107" s="259">
        <v>40.909090909090907</v>
      </c>
      <c r="E107" s="259">
        <v>47.727272727272727</v>
      </c>
      <c r="F107" s="259">
        <v>72.727272727272734</v>
      </c>
      <c r="G107" s="259">
        <v>90.909090909090907</v>
      </c>
      <c r="H107" s="259">
        <v>150</v>
      </c>
      <c r="I107" s="259">
        <v>154.54545454545453</v>
      </c>
      <c r="J107" s="259">
        <v>177.27272727272728</v>
      </c>
      <c r="K107" s="259">
        <v>27.272727272727273</v>
      </c>
      <c r="L107" s="259">
        <v>68.181818181818187</v>
      </c>
      <c r="M107" s="67" t="s">
        <v>906</v>
      </c>
      <c r="N107" s="190" t="s">
        <v>906</v>
      </c>
    </row>
    <row r="108" spans="1:15" ht="15" customHeight="1" x14ac:dyDescent="0.2">
      <c r="A108" s="187">
        <v>239</v>
      </c>
      <c r="B108" s="76" t="s">
        <v>815</v>
      </c>
      <c r="C108" s="188" t="s">
        <v>651</v>
      </c>
      <c r="D108" s="259" t="s">
        <v>917</v>
      </c>
      <c r="E108" s="259" t="s">
        <v>917</v>
      </c>
      <c r="F108" s="259" t="s">
        <v>917</v>
      </c>
      <c r="G108" s="259" t="s">
        <v>917</v>
      </c>
      <c r="H108" s="259">
        <v>150</v>
      </c>
      <c r="I108" s="259">
        <v>154.54545454545453</v>
      </c>
      <c r="J108" s="259">
        <v>168.18181818181819</v>
      </c>
      <c r="K108" s="259"/>
      <c r="L108" s="259"/>
      <c r="M108" s="67" t="s">
        <v>906</v>
      </c>
      <c r="N108" s="190" t="s">
        <v>906</v>
      </c>
      <c r="O108" s="66" t="s">
        <v>166</v>
      </c>
    </row>
    <row r="109" spans="1:15" ht="15" customHeight="1" x14ac:dyDescent="0.2">
      <c r="A109" s="187">
        <v>240</v>
      </c>
      <c r="B109" s="76" t="s">
        <v>816</v>
      </c>
      <c r="C109" s="188" t="s">
        <v>651</v>
      </c>
      <c r="D109" s="259" t="s">
        <v>917</v>
      </c>
      <c r="E109" s="259" t="s">
        <v>917</v>
      </c>
      <c r="F109" s="259" t="s">
        <v>917</v>
      </c>
      <c r="G109" s="259" t="s">
        <v>917</v>
      </c>
      <c r="H109" s="259">
        <v>150</v>
      </c>
      <c r="I109" s="259">
        <v>154.54545454545453</v>
      </c>
      <c r="J109" s="259">
        <v>168.18181818181819</v>
      </c>
      <c r="K109" s="259"/>
      <c r="L109" s="259"/>
      <c r="M109" s="67" t="s">
        <v>906</v>
      </c>
      <c r="N109" s="190" t="s">
        <v>906</v>
      </c>
      <c r="O109" s="66" t="s">
        <v>164</v>
      </c>
    </row>
    <row r="110" spans="1:15" ht="15" customHeight="1" x14ac:dyDescent="0.2">
      <c r="A110" s="187">
        <v>241</v>
      </c>
      <c r="B110" s="76" t="s">
        <v>817</v>
      </c>
      <c r="C110" s="188" t="s">
        <v>651</v>
      </c>
      <c r="D110" s="259" t="s">
        <v>917</v>
      </c>
      <c r="E110" s="259" t="s">
        <v>917</v>
      </c>
      <c r="F110" s="259" t="s">
        <v>917</v>
      </c>
      <c r="G110" s="259" t="s">
        <v>917</v>
      </c>
      <c r="H110" s="259">
        <v>150</v>
      </c>
      <c r="I110" s="259">
        <v>154.54545454545453</v>
      </c>
      <c r="J110" s="259">
        <v>168.18181818181819</v>
      </c>
      <c r="K110" s="259"/>
      <c r="L110" s="259"/>
      <c r="M110" s="67" t="s">
        <v>906</v>
      </c>
      <c r="N110" s="190" t="s">
        <v>906</v>
      </c>
      <c r="O110" s="66" t="s">
        <v>166</v>
      </c>
    </row>
    <row r="111" spans="1:15" ht="15" customHeight="1" x14ac:dyDescent="0.2">
      <c r="A111" s="187">
        <v>80</v>
      </c>
      <c r="B111" s="76" t="s">
        <v>656</v>
      </c>
      <c r="C111" s="188" t="s">
        <v>651</v>
      </c>
      <c r="D111" s="259">
        <v>63.636363636363633</v>
      </c>
      <c r="E111" s="259">
        <v>70.454545454545453</v>
      </c>
      <c r="F111" s="259">
        <v>104.54545454545455</v>
      </c>
      <c r="G111" s="259">
        <v>140.90909090909091</v>
      </c>
      <c r="H111" s="259">
        <v>154.54545454545453</v>
      </c>
      <c r="I111" s="259">
        <v>159.09090909090909</v>
      </c>
      <c r="J111" s="259">
        <v>181.81818181818181</v>
      </c>
      <c r="K111" s="259">
        <v>22.727272727272727</v>
      </c>
      <c r="L111" s="259">
        <v>68.181818181818187</v>
      </c>
      <c r="M111" s="67" t="s">
        <v>906</v>
      </c>
      <c r="N111" s="190" t="s">
        <v>906</v>
      </c>
    </row>
    <row r="112" spans="1:15" ht="15" customHeight="1" x14ac:dyDescent="0.2">
      <c r="A112" s="187">
        <v>196</v>
      </c>
      <c r="B112" s="76" t="s">
        <v>773</v>
      </c>
      <c r="C112" s="188" t="s">
        <v>622</v>
      </c>
      <c r="D112" s="259" t="s">
        <v>917</v>
      </c>
      <c r="E112" s="259" t="s">
        <v>917</v>
      </c>
      <c r="F112" s="259" t="s">
        <v>917</v>
      </c>
      <c r="G112" s="259" t="s">
        <v>917</v>
      </c>
      <c r="H112" s="259">
        <v>154.54545454545453</v>
      </c>
      <c r="I112" s="259">
        <v>159.09090909090909</v>
      </c>
      <c r="J112" s="259">
        <v>172.72727272727272</v>
      </c>
      <c r="K112" s="259"/>
      <c r="L112" s="259"/>
      <c r="M112" s="67" t="s">
        <v>906</v>
      </c>
      <c r="N112" s="190" t="s">
        <v>906</v>
      </c>
    </row>
    <row r="113" spans="1:15" ht="15" customHeight="1" x14ac:dyDescent="0.2">
      <c r="A113" s="187">
        <v>202</v>
      </c>
      <c r="B113" s="76" t="s">
        <v>779</v>
      </c>
      <c r="C113" s="188" t="s">
        <v>622</v>
      </c>
      <c r="D113" s="259" t="s">
        <v>917</v>
      </c>
      <c r="E113" s="259" t="s">
        <v>917</v>
      </c>
      <c r="F113" s="259" t="s">
        <v>917</v>
      </c>
      <c r="G113" s="259" t="s">
        <v>917</v>
      </c>
      <c r="H113" s="259">
        <v>154.54545454545453</v>
      </c>
      <c r="I113" s="259">
        <v>159.09090909090909</v>
      </c>
      <c r="J113" s="259">
        <v>172.72727272727272</v>
      </c>
      <c r="K113" s="259"/>
      <c r="L113" s="259"/>
      <c r="M113" s="67" t="s">
        <v>906</v>
      </c>
      <c r="N113" s="190" t="s">
        <v>906</v>
      </c>
    </row>
    <row r="114" spans="1:15" ht="15" customHeight="1" x14ac:dyDescent="0.2">
      <c r="A114" s="187">
        <v>237</v>
      </c>
      <c r="B114" s="76" t="s">
        <v>813</v>
      </c>
      <c r="C114" s="188" t="s">
        <v>651</v>
      </c>
      <c r="D114" s="259" t="s">
        <v>917</v>
      </c>
      <c r="E114" s="259" t="s">
        <v>917</v>
      </c>
      <c r="F114" s="259" t="s">
        <v>917</v>
      </c>
      <c r="G114" s="259" t="s">
        <v>917</v>
      </c>
      <c r="H114" s="259">
        <v>154.54545454545453</v>
      </c>
      <c r="I114" s="259">
        <v>159.09090909090909</v>
      </c>
      <c r="J114" s="259">
        <v>172.72727272727272</v>
      </c>
      <c r="K114" s="259"/>
      <c r="L114" s="259"/>
      <c r="M114" s="67" t="s">
        <v>906</v>
      </c>
      <c r="N114" s="190" t="s">
        <v>906</v>
      </c>
      <c r="O114" s="66" t="s">
        <v>187</v>
      </c>
    </row>
    <row r="115" spans="1:15" ht="15" customHeight="1" x14ac:dyDescent="0.2">
      <c r="A115" s="187">
        <v>230</v>
      </c>
      <c r="B115" s="76" t="s">
        <v>807</v>
      </c>
      <c r="C115" s="188" t="s">
        <v>651</v>
      </c>
      <c r="D115" s="259" t="s">
        <v>917</v>
      </c>
      <c r="E115" s="259" t="s">
        <v>917</v>
      </c>
      <c r="F115" s="259" t="s">
        <v>917</v>
      </c>
      <c r="G115" s="259" t="s">
        <v>917</v>
      </c>
      <c r="H115" s="259">
        <v>158.40909090909091</v>
      </c>
      <c r="I115" s="259">
        <v>162.95454545454547</v>
      </c>
      <c r="J115" s="259">
        <v>176.59090909090909</v>
      </c>
      <c r="K115" s="259"/>
      <c r="L115" s="259"/>
      <c r="M115" s="67" t="s">
        <v>906</v>
      </c>
      <c r="N115" s="190" t="s">
        <v>906</v>
      </c>
    </row>
    <row r="116" spans="1:15" ht="15" customHeight="1" x14ac:dyDescent="0.2">
      <c r="A116" s="187">
        <v>96</v>
      </c>
      <c r="B116" s="76" t="s">
        <v>677</v>
      </c>
      <c r="C116" s="188" t="s">
        <v>675</v>
      </c>
      <c r="D116" s="259">
        <v>40.909090909090907</v>
      </c>
      <c r="E116" s="259">
        <v>47.727272727272727</v>
      </c>
      <c r="F116" s="259">
        <v>72.727272727272734</v>
      </c>
      <c r="G116" s="259">
        <v>90.909090909090907</v>
      </c>
      <c r="H116" s="259">
        <v>159.09090909090909</v>
      </c>
      <c r="I116" s="259">
        <v>163.63636363636363</v>
      </c>
      <c r="J116" s="259">
        <v>186.36363636363637</v>
      </c>
      <c r="K116" s="259">
        <v>27.272727272727273</v>
      </c>
      <c r="L116" s="259">
        <v>68.181818181818187</v>
      </c>
      <c r="M116" s="67" t="s">
        <v>906</v>
      </c>
      <c r="N116" s="190" t="s">
        <v>906</v>
      </c>
      <c r="O116" s="66" t="s">
        <v>165</v>
      </c>
    </row>
    <row r="117" spans="1:15" ht="15" customHeight="1" x14ac:dyDescent="0.2">
      <c r="A117" s="187">
        <v>102</v>
      </c>
      <c r="B117" s="76" t="s">
        <v>683</v>
      </c>
      <c r="C117" s="188" t="s">
        <v>675</v>
      </c>
      <c r="D117" s="259">
        <v>50</v>
      </c>
      <c r="E117" s="259">
        <v>56.81818181818182</v>
      </c>
      <c r="F117" s="259">
        <v>72.727272727272734</v>
      </c>
      <c r="G117" s="259">
        <v>90.909090909090907</v>
      </c>
      <c r="H117" s="259">
        <v>159.09090909090909</v>
      </c>
      <c r="I117" s="259">
        <v>163.63636363636363</v>
      </c>
      <c r="J117" s="259">
        <v>186.36363636363637</v>
      </c>
      <c r="K117" s="259">
        <v>27.272727272727273</v>
      </c>
      <c r="L117" s="259">
        <v>68.181818181818187</v>
      </c>
      <c r="M117" s="67" t="s">
        <v>906</v>
      </c>
      <c r="N117" s="190" t="s">
        <v>906</v>
      </c>
    </row>
    <row r="118" spans="1:15" ht="15" customHeight="1" x14ac:dyDescent="0.2">
      <c r="A118" s="187">
        <v>106</v>
      </c>
      <c r="B118" s="76" t="s">
        <v>687</v>
      </c>
      <c r="C118" s="188" t="s">
        <v>675</v>
      </c>
      <c r="D118" s="259">
        <v>50</v>
      </c>
      <c r="E118" s="259">
        <v>56.81818181818182</v>
      </c>
      <c r="F118" s="259">
        <v>72.727272727272734</v>
      </c>
      <c r="G118" s="259">
        <v>90.909090909090907</v>
      </c>
      <c r="H118" s="259">
        <v>159.09090909090909</v>
      </c>
      <c r="I118" s="259">
        <v>163.63636363636363</v>
      </c>
      <c r="J118" s="259">
        <v>186.36363636363637</v>
      </c>
      <c r="K118" s="259">
        <v>27.272727272727273</v>
      </c>
      <c r="L118" s="259">
        <v>68.181818181818187</v>
      </c>
      <c r="M118" s="67" t="s">
        <v>906</v>
      </c>
      <c r="N118" s="190" t="s">
        <v>906</v>
      </c>
    </row>
    <row r="119" spans="1:15" ht="15" customHeight="1" x14ac:dyDescent="0.2">
      <c r="A119" s="187">
        <v>246</v>
      </c>
      <c r="B119" s="76" t="s">
        <v>822</v>
      </c>
      <c r="C119" s="188" t="s">
        <v>710</v>
      </c>
      <c r="D119" s="259" t="s">
        <v>917</v>
      </c>
      <c r="E119" s="259" t="s">
        <v>917</v>
      </c>
      <c r="F119" s="259" t="s">
        <v>917</v>
      </c>
      <c r="G119" s="259" t="s">
        <v>917</v>
      </c>
      <c r="H119" s="259">
        <v>159.09090909090909</v>
      </c>
      <c r="I119" s="259">
        <v>163.63636363636363</v>
      </c>
      <c r="J119" s="259">
        <v>177.27272727272728</v>
      </c>
      <c r="K119" s="259"/>
      <c r="L119" s="259"/>
      <c r="M119" s="67" t="s">
        <v>906</v>
      </c>
      <c r="N119" s="190" t="s">
        <v>906</v>
      </c>
      <c r="O119" s="66" t="s">
        <v>166</v>
      </c>
    </row>
    <row r="120" spans="1:15" ht="15" customHeight="1" x14ac:dyDescent="0.2">
      <c r="A120" s="187">
        <v>265</v>
      </c>
      <c r="B120" s="76" t="s">
        <v>839</v>
      </c>
      <c r="C120" s="188" t="s">
        <v>695</v>
      </c>
      <c r="D120" s="259" t="s">
        <v>917</v>
      </c>
      <c r="E120" s="259" t="s">
        <v>917</v>
      </c>
      <c r="F120" s="259" t="s">
        <v>917</v>
      </c>
      <c r="G120" s="259" t="s">
        <v>917</v>
      </c>
      <c r="H120" s="259">
        <v>159.09090909090909</v>
      </c>
      <c r="I120" s="259">
        <v>163.63636363636363</v>
      </c>
      <c r="J120" s="259">
        <v>177.27272727272728</v>
      </c>
      <c r="K120" s="259"/>
      <c r="L120" s="259"/>
      <c r="M120" s="67" t="s">
        <v>906</v>
      </c>
      <c r="N120" s="190" t="s">
        <v>906</v>
      </c>
    </row>
    <row r="121" spans="1:15" ht="15" customHeight="1" x14ac:dyDescent="0.2">
      <c r="A121" s="187">
        <v>313</v>
      </c>
      <c r="B121" s="76" t="s">
        <v>885</v>
      </c>
      <c r="C121" s="188" t="s">
        <v>881</v>
      </c>
      <c r="D121" s="259" t="s">
        <v>917</v>
      </c>
      <c r="E121" s="259" t="s">
        <v>917</v>
      </c>
      <c r="F121" s="259" t="s">
        <v>917</v>
      </c>
      <c r="G121" s="259" t="s">
        <v>917</v>
      </c>
      <c r="H121" s="259">
        <v>160.45454545454547</v>
      </c>
      <c r="I121" s="259">
        <v>165</v>
      </c>
      <c r="J121" s="259">
        <v>178.63636363636363</v>
      </c>
      <c r="K121" s="259"/>
      <c r="L121" s="259"/>
      <c r="M121" s="67" t="s">
        <v>906</v>
      </c>
      <c r="N121" s="190" t="s">
        <v>906</v>
      </c>
      <c r="O121" s="66" t="s">
        <v>164</v>
      </c>
    </row>
    <row r="122" spans="1:15" ht="15" customHeight="1" x14ac:dyDescent="0.2">
      <c r="A122" s="187">
        <v>270</v>
      </c>
      <c r="B122" s="76" t="s">
        <v>844</v>
      </c>
      <c r="C122" s="188" t="s">
        <v>695</v>
      </c>
      <c r="D122" s="259" t="s">
        <v>917</v>
      </c>
      <c r="E122" s="259" t="s">
        <v>917</v>
      </c>
      <c r="F122" s="259" t="s">
        <v>917</v>
      </c>
      <c r="G122" s="259" t="s">
        <v>917</v>
      </c>
      <c r="H122" s="259">
        <v>161.36363636363637</v>
      </c>
      <c r="I122" s="259">
        <v>165.90909090909091</v>
      </c>
      <c r="J122" s="259">
        <v>179.54545454545453</v>
      </c>
      <c r="K122" s="259"/>
      <c r="L122" s="259"/>
      <c r="M122" s="67" t="s">
        <v>906</v>
      </c>
      <c r="N122" s="190" t="s">
        <v>906</v>
      </c>
    </row>
    <row r="123" spans="1:15" ht="15" customHeight="1" x14ac:dyDescent="0.2">
      <c r="A123" s="187">
        <v>94</v>
      </c>
      <c r="B123" s="76" t="s">
        <v>674</v>
      </c>
      <c r="C123" s="188" t="s">
        <v>675</v>
      </c>
      <c r="D123" s="259">
        <v>50</v>
      </c>
      <c r="E123" s="259">
        <v>56.81818181818182</v>
      </c>
      <c r="F123" s="259">
        <v>72.727272727272734</v>
      </c>
      <c r="G123" s="259">
        <v>90.909090909090907</v>
      </c>
      <c r="H123" s="259">
        <v>163.63636363636363</v>
      </c>
      <c r="I123" s="259">
        <v>163.63636363636363</v>
      </c>
      <c r="J123" s="259">
        <v>186.36363636363637</v>
      </c>
      <c r="K123" s="259">
        <v>27.272727272727273</v>
      </c>
      <c r="L123" s="259">
        <v>68.181818181818187</v>
      </c>
      <c r="M123" s="67" t="s">
        <v>906</v>
      </c>
      <c r="N123" s="190" t="s">
        <v>906</v>
      </c>
    </row>
    <row r="124" spans="1:15" ht="15" customHeight="1" x14ac:dyDescent="0.2">
      <c r="A124" s="187">
        <v>113</v>
      </c>
      <c r="B124" s="76" t="s">
        <v>698</v>
      </c>
      <c r="C124" s="188" t="s">
        <v>695</v>
      </c>
      <c r="D124" s="259">
        <v>54.545454545454547</v>
      </c>
      <c r="E124" s="259">
        <v>61.363636363636367</v>
      </c>
      <c r="F124" s="259">
        <v>81.818181818181813</v>
      </c>
      <c r="G124" s="259">
        <v>95.454545454545453</v>
      </c>
      <c r="H124" s="259">
        <v>163.63636363636363</v>
      </c>
      <c r="I124" s="259">
        <v>168.18181818181819</v>
      </c>
      <c r="J124" s="259">
        <v>190.90909090909091</v>
      </c>
      <c r="K124" s="259">
        <v>27.272727272727273</v>
      </c>
      <c r="L124" s="259">
        <v>68.181818181818187</v>
      </c>
      <c r="M124" s="67" t="s">
        <v>920</v>
      </c>
      <c r="N124" s="190" t="s">
        <v>927</v>
      </c>
    </row>
    <row r="125" spans="1:15" ht="15" customHeight="1" x14ac:dyDescent="0.2">
      <c r="A125" s="187">
        <v>114</v>
      </c>
      <c r="B125" s="76" t="s">
        <v>141</v>
      </c>
      <c r="C125" s="188" t="s">
        <v>695</v>
      </c>
      <c r="D125" s="259">
        <v>54.545454545454547</v>
      </c>
      <c r="E125" s="259">
        <v>61.363636363636367</v>
      </c>
      <c r="F125" s="259">
        <v>81.818181818181813</v>
      </c>
      <c r="G125" s="259">
        <v>95.454545454545453</v>
      </c>
      <c r="H125" s="259">
        <v>163.63636363636363</v>
      </c>
      <c r="I125" s="259">
        <v>168.18181818181819</v>
      </c>
      <c r="J125" s="259">
        <v>190.90909090909091</v>
      </c>
      <c r="K125" s="259">
        <v>27.272727272727273</v>
      </c>
      <c r="L125" s="259">
        <v>68.181818181818187</v>
      </c>
      <c r="M125" s="67" t="s">
        <v>906</v>
      </c>
      <c r="N125" s="190" t="s">
        <v>906</v>
      </c>
    </row>
    <row r="126" spans="1:15" ht="15" customHeight="1" x14ac:dyDescent="0.2">
      <c r="A126" s="187">
        <v>141</v>
      </c>
      <c r="B126" s="76" t="s">
        <v>728</v>
      </c>
      <c r="C126" s="188" t="s">
        <v>622</v>
      </c>
      <c r="D126" s="259">
        <v>40.909090909090907</v>
      </c>
      <c r="E126" s="259">
        <v>47.727272727272727</v>
      </c>
      <c r="F126" s="259">
        <v>63.636363636363633</v>
      </c>
      <c r="G126" s="259">
        <v>81.818181818181813</v>
      </c>
      <c r="H126" s="259">
        <v>163.63636363636363</v>
      </c>
      <c r="I126" s="259">
        <v>168.18181818181819</v>
      </c>
      <c r="J126" s="259">
        <v>190.90909090909091</v>
      </c>
      <c r="K126" s="259">
        <v>22.727272727272727</v>
      </c>
      <c r="L126" s="259">
        <v>68.181818181818187</v>
      </c>
      <c r="M126" s="67" t="s">
        <v>906</v>
      </c>
      <c r="N126" s="190" t="s">
        <v>906</v>
      </c>
    </row>
    <row r="127" spans="1:15" ht="15" customHeight="1" x14ac:dyDescent="0.2">
      <c r="A127" s="187">
        <v>142</v>
      </c>
      <c r="B127" s="76" t="s">
        <v>729</v>
      </c>
      <c r="C127" s="188" t="s">
        <v>622</v>
      </c>
      <c r="D127" s="259">
        <v>43.18181818181818</v>
      </c>
      <c r="E127" s="259">
        <v>50</v>
      </c>
      <c r="F127" s="259">
        <v>63.636363636363633</v>
      </c>
      <c r="G127" s="259">
        <v>81.818181818181813</v>
      </c>
      <c r="H127" s="259">
        <v>163.63636363636363</v>
      </c>
      <c r="I127" s="259">
        <v>168.18181818181819</v>
      </c>
      <c r="J127" s="259">
        <v>190.90909090909091</v>
      </c>
      <c r="K127" s="259">
        <v>22.727272727272727</v>
      </c>
      <c r="L127" s="259">
        <v>68.181818181818187</v>
      </c>
      <c r="M127" s="67" t="s">
        <v>906</v>
      </c>
      <c r="N127" s="190" t="s">
        <v>906</v>
      </c>
      <c r="O127" s="66" t="s">
        <v>165</v>
      </c>
    </row>
    <row r="128" spans="1:15" ht="15" customHeight="1" x14ac:dyDescent="0.2">
      <c r="A128" s="187">
        <v>247</v>
      </c>
      <c r="B128" s="76" t="s">
        <v>823</v>
      </c>
      <c r="C128" s="188" t="s">
        <v>710</v>
      </c>
      <c r="D128" s="259" t="s">
        <v>917</v>
      </c>
      <c r="E128" s="259" t="s">
        <v>917</v>
      </c>
      <c r="F128" s="259" t="s">
        <v>917</v>
      </c>
      <c r="G128" s="259" t="s">
        <v>917</v>
      </c>
      <c r="H128" s="259">
        <v>164.68181818181819</v>
      </c>
      <c r="I128" s="259">
        <v>169.22727272727272</v>
      </c>
      <c r="J128" s="259">
        <v>182.86363636363637</v>
      </c>
      <c r="K128" s="259"/>
      <c r="L128" s="259"/>
      <c r="M128" s="67" t="s">
        <v>906</v>
      </c>
      <c r="N128" s="190" t="s">
        <v>906</v>
      </c>
    </row>
    <row r="129" spans="1:14" ht="15" customHeight="1" x14ac:dyDescent="0.2">
      <c r="A129" s="187">
        <v>245</v>
      </c>
      <c r="B129" s="76" t="s">
        <v>821</v>
      </c>
      <c r="C129" s="188" t="s">
        <v>710</v>
      </c>
      <c r="D129" s="259" t="s">
        <v>917</v>
      </c>
      <c r="E129" s="259" t="s">
        <v>917</v>
      </c>
      <c r="F129" s="259" t="s">
        <v>917</v>
      </c>
      <c r="G129" s="259" t="s">
        <v>917</v>
      </c>
      <c r="H129" s="259">
        <v>166.63636363636363</v>
      </c>
      <c r="I129" s="259">
        <v>171.18181818181819</v>
      </c>
      <c r="J129" s="259">
        <v>184.81818181818181</v>
      </c>
      <c r="K129" s="259"/>
      <c r="L129" s="259"/>
      <c r="M129" s="67" t="s">
        <v>906</v>
      </c>
      <c r="N129" s="190" t="s">
        <v>906</v>
      </c>
    </row>
    <row r="130" spans="1:14" ht="15" customHeight="1" x14ac:dyDescent="0.2">
      <c r="A130" s="187">
        <v>111</v>
      </c>
      <c r="B130" s="76" t="s">
        <v>696</v>
      </c>
      <c r="C130" s="188" t="s">
        <v>695</v>
      </c>
      <c r="D130" s="259">
        <v>59.090909090909093</v>
      </c>
      <c r="E130" s="259">
        <v>65.909090909090907</v>
      </c>
      <c r="F130" s="259">
        <v>90.909090909090907</v>
      </c>
      <c r="G130" s="259">
        <v>104.54545454545455</v>
      </c>
      <c r="H130" s="259">
        <v>168.18181818181819</v>
      </c>
      <c r="I130" s="259">
        <v>172.72727272727272</v>
      </c>
      <c r="J130" s="259">
        <v>195.45454545454547</v>
      </c>
      <c r="K130" s="259">
        <v>27.272727272727273</v>
      </c>
      <c r="L130" s="259">
        <v>68.181818181818187</v>
      </c>
      <c r="M130" s="67" t="s">
        <v>906</v>
      </c>
      <c r="N130" s="190" t="s">
        <v>906</v>
      </c>
    </row>
    <row r="131" spans="1:14" ht="15" customHeight="1" x14ac:dyDescent="0.2">
      <c r="A131" s="187">
        <v>112</v>
      </c>
      <c r="B131" s="76" t="s">
        <v>697</v>
      </c>
      <c r="C131" s="188" t="s">
        <v>695</v>
      </c>
      <c r="D131" s="259">
        <v>59.090909090909093</v>
      </c>
      <c r="E131" s="259">
        <v>65.909090909090907</v>
      </c>
      <c r="F131" s="259">
        <v>86.36363636363636</v>
      </c>
      <c r="G131" s="259">
        <v>100</v>
      </c>
      <c r="H131" s="259">
        <v>168.18181818181819</v>
      </c>
      <c r="I131" s="259">
        <v>172.72727272727272</v>
      </c>
      <c r="J131" s="259">
        <v>181.81818181818181</v>
      </c>
      <c r="K131" s="259">
        <v>27.272727272727273</v>
      </c>
      <c r="L131" s="259">
        <v>68.181818181818187</v>
      </c>
      <c r="M131" s="67" t="s">
        <v>906</v>
      </c>
      <c r="N131" s="190" t="s">
        <v>906</v>
      </c>
    </row>
    <row r="132" spans="1:14" ht="15" customHeight="1" x14ac:dyDescent="0.2">
      <c r="A132" s="187">
        <v>249</v>
      </c>
      <c r="B132" s="76" t="s">
        <v>825</v>
      </c>
      <c r="C132" s="188" t="s">
        <v>710</v>
      </c>
      <c r="D132" s="259" t="s">
        <v>917</v>
      </c>
      <c r="E132" s="259" t="s">
        <v>917</v>
      </c>
      <c r="F132" s="259" t="s">
        <v>917</v>
      </c>
      <c r="G132" s="259" t="s">
        <v>917</v>
      </c>
      <c r="H132" s="259">
        <v>169.54545454545453</v>
      </c>
      <c r="I132" s="259">
        <v>174.09090909090909</v>
      </c>
      <c r="J132" s="259">
        <v>187.72727272727272</v>
      </c>
      <c r="K132" s="259"/>
      <c r="L132" s="259"/>
      <c r="M132" s="67" t="s">
        <v>906</v>
      </c>
      <c r="N132" s="190" t="s">
        <v>906</v>
      </c>
    </row>
    <row r="133" spans="1:14" ht="15" customHeight="1" x14ac:dyDescent="0.2">
      <c r="A133" s="187">
        <v>242</v>
      </c>
      <c r="B133" s="76" t="s">
        <v>818</v>
      </c>
      <c r="C133" s="188" t="s">
        <v>651</v>
      </c>
      <c r="D133" s="259" t="s">
        <v>917</v>
      </c>
      <c r="E133" s="259" t="s">
        <v>917</v>
      </c>
      <c r="F133" s="259" t="s">
        <v>917</v>
      </c>
      <c r="G133" s="259" t="s">
        <v>917</v>
      </c>
      <c r="H133" s="259">
        <v>170.90909090909091</v>
      </c>
      <c r="I133" s="259">
        <v>175.45454545454547</v>
      </c>
      <c r="J133" s="259">
        <v>189.09090909090909</v>
      </c>
      <c r="K133" s="259"/>
      <c r="L133" s="259"/>
      <c r="M133" s="67" t="s">
        <v>906</v>
      </c>
      <c r="N133" s="190" t="s">
        <v>906</v>
      </c>
    </row>
    <row r="134" spans="1:14" ht="15" customHeight="1" x14ac:dyDescent="0.2">
      <c r="A134" s="187">
        <v>248</v>
      </c>
      <c r="B134" s="76" t="s">
        <v>824</v>
      </c>
      <c r="C134" s="188" t="s">
        <v>710</v>
      </c>
      <c r="D134" s="259" t="s">
        <v>917</v>
      </c>
      <c r="E134" s="259" t="s">
        <v>917</v>
      </c>
      <c r="F134" s="259" t="s">
        <v>917</v>
      </c>
      <c r="G134" s="259" t="s">
        <v>917</v>
      </c>
      <c r="H134" s="259">
        <v>174.36363636363637</v>
      </c>
      <c r="I134" s="259">
        <v>178.90909090909091</v>
      </c>
      <c r="J134" s="259">
        <v>192.54545454545453</v>
      </c>
      <c r="K134" s="259"/>
      <c r="L134" s="259"/>
      <c r="M134" s="67" t="s">
        <v>906</v>
      </c>
      <c r="N134" s="190" t="s">
        <v>906</v>
      </c>
    </row>
    <row r="135" spans="1:14" ht="15" customHeight="1" x14ac:dyDescent="0.2">
      <c r="A135" s="187">
        <v>115</v>
      </c>
      <c r="B135" s="76" t="s">
        <v>699</v>
      </c>
      <c r="C135" s="188" t="s">
        <v>700</v>
      </c>
      <c r="D135" s="259">
        <v>72.727272727272734</v>
      </c>
      <c r="E135" s="259">
        <v>79.545454545454547</v>
      </c>
      <c r="F135" s="259">
        <v>86.36363636363636</v>
      </c>
      <c r="G135" s="259">
        <v>109.09090909090909</v>
      </c>
      <c r="H135" s="259">
        <v>177.27272727272728</v>
      </c>
      <c r="I135" s="259">
        <v>186.36363636363637</v>
      </c>
      <c r="J135" s="259">
        <v>209.09090909090909</v>
      </c>
      <c r="K135" s="259">
        <v>31.818181818181817</v>
      </c>
      <c r="L135" s="259">
        <v>68.181818181818187</v>
      </c>
      <c r="M135" s="67" t="s">
        <v>920</v>
      </c>
      <c r="N135" s="190" t="s">
        <v>928</v>
      </c>
    </row>
    <row r="136" spans="1:14" ht="15" customHeight="1" x14ac:dyDescent="0.2">
      <c r="A136" s="187">
        <v>116</v>
      </c>
      <c r="B136" s="76" t="s">
        <v>701</v>
      </c>
      <c r="C136" s="188" t="s">
        <v>700</v>
      </c>
      <c r="D136" s="259">
        <v>72.727272727272734</v>
      </c>
      <c r="E136" s="259">
        <v>79.545454545454547</v>
      </c>
      <c r="F136" s="259">
        <v>86.36363636363636</v>
      </c>
      <c r="G136" s="259">
        <v>109.09090909090909</v>
      </c>
      <c r="H136" s="259">
        <v>177.27272727272728</v>
      </c>
      <c r="I136" s="259">
        <v>186.36363636363637</v>
      </c>
      <c r="J136" s="259">
        <v>209.09090909090909</v>
      </c>
      <c r="K136" s="259">
        <v>0</v>
      </c>
      <c r="L136" s="259">
        <v>0</v>
      </c>
      <c r="M136" s="67" t="s">
        <v>906</v>
      </c>
      <c r="N136" s="190" t="s">
        <v>906</v>
      </c>
    </row>
    <row r="137" spans="1:14" ht="15" customHeight="1" x14ac:dyDescent="0.2">
      <c r="A137" s="187">
        <v>126</v>
      </c>
      <c r="B137" s="76" t="s">
        <v>714</v>
      </c>
      <c r="C137" s="188" t="s">
        <v>710</v>
      </c>
      <c r="D137" s="259">
        <v>68.181818181818187</v>
      </c>
      <c r="E137" s="259">
        <v>75</v>
      </c>
      <c r="F137" s="259">
        <v>86.36363636363636</v>
      </c>
      <c r="G137" s="259">
        <v>100</v>
      </c>
      <c r="H137" s="259">
        <v>177.27272727272728</v>
      </c>
      <c r="I137" s="259">
        <v>186.36363636363637</v>
      </c>
      <c r="J137" s="259">
        <v>204.54545454545453</v>
      </c>
      <c r="K137" s="259">
        <v>31.818181818181817</v>
      </c>
      <c r="L137" s="259">
        <v>68.181818181818187</v>
      </c>
      <c r="M137" s="67" t="s">
        <v>920</v>
      </c>
      <c r="N137" s="190" t="s">
        <v>928</v>
      </c>
    </row>
    <row r="138" spans="1:14" ht="15" customHeight="1" x14ac:dyDescent="0.2">
      <c r="A138" s="187">
        <v>127</v>
      </c>
      <c r="B138" s="76" t="s">
        <v>715</v>
      </c>
      <c r="C138" s="188" t="s">
        <v>710</v>
      </c>
      <c r="D138" s="259">
        <v>68.181818181818187</v>
      </c>
      <c r="E138" s="259">
        <v>75</v>
      </c>
      <c r="F138" s="259">
        <v>95.454545454545453</v>
      </c>
      <c r="G138" s="259">
        <v>109.09090909090909</v>
      </c>
      <c r="H138" s="259">
        <v>177.27272727272728</v>
      </c>
      <c r="I138" s="259">
        <v>186.36363636363637</v>
      </c>
      <c r="J138" s="259">
        <v>204.54545454545453</v>
      </c>
      <c r="K138" s="259">
        <v>31.818181818181817</v>
      </c>
      <c r="L138" s="259">
        <v>68.181818181818187</v>
      </c>
      <c r="M138" s="67" t="s">
        <v>906</v>
      </c>
      <c r="N138" s="190" t="s">
        <v>906</v>
      </c>
    </row>
    <row r="139" spans="1:14" ht="15" customHeight="1" x14ac:dyDescent="0.2">
      <c r="A139" s="187">
        <v>128</v>
      </c>
      <c r="B139" s="76" t="s">
        <v>716</v>
      </c>
      <c r="C139" s="188" t="s">
        <v>710</v>
      </c>
      <c r="D139" s="259">
        <v>68.181818181818187</v>
      </c>
      <c r="E139" s="259">
        <v>75</v>
      </c>
      <c r="F139" s="259">
        <v>118.18181818181819</v>
      </c>
      <c r="G139" s="259">
        <v>136.36363636363637</v>
      </c>
      <c r="H139" s="259">
        <v>177.27272727272728</v>
      </c>
      <c r="I139" s="259">
        <v>186.36363636363637</v>
      </c>
      <c r="J139" s="259">
        <v>204.54545454545453</v>
      </c>
      <c r="K139" s="259">
        <v>31.818181818181817</v>
      </c>
      <c r="L139" s="259">
        <v>68.181818181818187</v>
      </c>
      <c r="M139" s="67" t="s">
        <v>906</v>
      </c>
      <c r="N139" s="190" t="s">
        <v>906</v>
      </c>
    </row>
    <row r="140" spans="1:14" ht="15" customHeight="1" x14ac:dyDescent="0.2">
      <c r="A140" s="187">
        <v>197</v>
      </c>
      <c r="B140" s="76" t="s">
        <v>774</v>
      </c>
      <c r="C140" s="188" t="s">
        <v>622</v>
      </c>
      <c r="D140" s="259" t="s">
        <v>917</v>
      </c>
      <c r="E140" s="259" t="s">
        <v>917</v>
      </c>
      <c r="F140" s="259" t="s">
        <v>917</v>
      </c>
      <c r="G140" s="259" t="s">
        <v>917</v>
      </c>
      <c r="H140" s="259">
        <v>177.27272727272728</v>
      </c>
      <c r="I140" s="259">
        <v>181.81818181818181</v>
      </c>
      <c r="J140" s="259">
        <v>195.45454545454547</v>
      </c>
      <c r="K140" s="259"/>
      <c r="L140" s="259"/>
      <c r="M140" s="67" t="s">
        <v>906</v>
      </c>
      <c r="N140" s="190" t="s">
        <v>906</v>
      </c>
    </row>
    <row r="141" spans="1:14" ht="15" customHeight="1" x14ac:dyDescent="0.2">
      <c r="A141" s="187">
        <v>199</v>
      </c>
      <c r="B141" s="76" t="s">
        <v>776</v>
      </c>
      <c r="C141" s="188" t="s">
        <v>622</v>
      </c>
      <c r="D141" s="259" t="s">
        <v>917</v>
      </c>
      <c r="E141" s="259" t="s">
        <v>917</v>
      </c>
      <c r="F141" s="259" t="s">
        <v>917</v>
      </c>
      <c r="G141" s="259" t="s">
        <v>917</v>
      </c>
      <c r="H141" s="259">
        <v>177.27272727272728</v>
      </c>
      <c r="I141" s="259">
        <v>181.81818181818181</v>
      </c>
      <c r="J141" s="259">
        <v>195.45454545454547</v>
      </c>
      <c r="K141" s="259"/>
      <c r="L141" s="259"/>
      <c r="M141" s="67" t="s">
        <v>906</v>
      </c>
      <c r="N141" s="190" t="s">
        <v>906</v>
      </c>
    </row>
    <row r="142" spans="1:14" ht="15" customHeight="1" x14ac:dyDescent="0.2">
      <c r="A142" s="187">
        <v>243</v>
      </c>
      <c r="B142" s="76" t="s">
        <v>819</v>
      </c>
      <c r="C142" s="188" t="s">
        <v>651</v>
      </c>
      <c r="D142" s="259" t="s">
        <v>917</v>
      </c>
      <c r="E142" s="259" t="s">
        <v>917</v>
      </c>
      <c r="F142" s="259" t="s">
        <v>917</v>
      </c>
      <c r="G142" s="259" t="s">
        <v>917</v>
      </c>
      <c r="H142" s="259">
        <v>177.27272727272728</v>
      </c>
      <c r="I142" s="259">
        <v>181.81818181818181</v>
      </c>
      <c r="J142" s="259">
        <v>195.45454545454547</v>
      </c>
      <c r="K142" s="259"/>
      <c r="L142" s="259"/>
      <c r="M142" s="67" t="s">
        <v>906</v>
      </c>
      <c r="N142" s="190" t="s">
        <v>906</v>
      </c>
    </row>
    <row r="143" spans="1:14" ht="15" customHeight="1" x14ac:dyDescent="0.2">
      <c r="A143" s="187">
        <v>271</v>
      </c>
      <c r="B143" s="76" t="s">
        <v>845</v>
      </c>
      <c r="C143" s="188" t="s">
        <v>695</v>
      </c>
      <c r="D143" s="259" t="s">
        <v>917</v>
      </c>
      <c r="E143" s="259" t="s">
        <v>917</v>
      </c>
      <c r="F143" s="259" t="s">
        <v>917</v>
      </c>
      <c r="G143" s="259" t="s">
        <v>917</v>
      </c>
      <c r="H143" s="259">
        <v>179.54545454545453</v>
      </c>
      <c r="I143" s="259">
        <v>184.09090909090909</v>
      </c>
      <c r="J143" s="259">
        <v>197.72727272727272</v>
      </c>
      <c r="K143" s="259"/>
      <c r="L143" s="259"/>
      <c r="M143" s="67" t="s">
        <v>906</v>
      </c>
      <c r="N143" s="190" t="s">
        <v>906</v>
      </c>
    </row>
    <row r="144" spans="1:14" ht="15" customHeight="1" x14ac:dyDescent="0.2">
      <c r="A144" s="187">
        <v>273</v>
      </c>
      <c r="B144" s="76" t="s">
        <v>846</v>
      </c>
      <c r="C144" s="188" t="s">
        <v>700</v>
      </c>
      <c r="D144" s="259" t="s">
        <v>917</v>
      </c>
      <c r="E144" s="259" t="s">
        <v>917</v>
      </c>
      <c r="F144" s="259" t="s">
        <v>917</v>
      </c>
      <c r="G144" s="259" t="s">
        <v>917</v>
      </c>
      <c r="H144" s="259">
        <v>181.81818181818181</v>
      </c>
      <c r="I144" s="259">
        <v>186.36363636363637</v>
      </c>
      <c r="J144" s="259">
        <v>200</v>
      </c>
      <c r="K144" s="259"/>
      <c r="L144" s="259"/>
      <c r="M144" s="67" t="s">
        <v>906</v>
      </c>
      <c r="N144" s="190" t="s">
        <v>906</v>
      </c>
    </row>
    <row r="145" spans="1:14" ht="15" customHeight="1" x14ac:dyDescent="0.2">
      <c r="A145" s="187">
        <v>117</v>
      </c>
      <c r="B145" s="76" t="s">
        <v>702</v>
      </c>
      <c r="C145" s="188" t="s">
        <v>700</v>
      </c>
      <c r="D145" s="259">
        <v>72.727272727272734</v>
      </c>
      <c r="E145" s="259">
        <v>79.545454545454547</v>
      </c>
      <c r="F145" s="259">
        <v>95.454545454545453</v>
      </c>
      <c r="G145" s="259">
        <v>118.18181818181819</v>
      </c>
      <c r="H145" s="259">
        <v>186.36363636363637</v>
      </c>
      <c r="I145" s="259">
        <v>195.45454545454547</v>
      </c>
      <c r="J145" s="259">
        <v>218.18181818181819</v>
      </c>
      <c r="K145" s="259">
        <v>31.818181818181817</v>
      </c>
      <c r="L145" s="259">
        <v>68.181818181818187</v>
      </c>
      <c r="M145" s="67" t="s">
        <v>906</v>
      </c>
      <c r="N145" s="190" t="s">
        <v>906</v>
      </c>
    </row>
    <row r="146" spans="1:14" ht="15" customHeight="1" x14ac:dyDescent="0.2">
      <c r="A146" s="187">
        <v>267</v>
      </c>
      <c r="B146" s="76" t="s">
        <v>841</v>
      </c>
      <c r="C146" s="188" t="s">
        <v>695</v>
      </c>
      <c r="D146" s="259" t="s">
        <v>917</v>
      </c>
      <c r="E146" s="259" t="s">
        <v>917</v>
      </c>
      <c r="F146" s="259" t="s">
        <v>917</v>
      </c>
      <c r="G146" s="259" t="s">
        <v>917</v>
      </c>
      <c r="H146" s="259">
        <v>193.18181818181819</v>
      </c>
      <c r="I146" s="259">
        <v>197.72727272727272</v>
      </c>
      <c r="J146" s="259">
        <v>211.36363636363637</v>
      </c>
      <c r="K146" s="259"/>
      <c r="L146" s="259"/>
      <c r="M146" s="67" t="s">
        <v>906</v>
      </c>
      <c r="N146" s="190" t="s">
        <v>906</v>
      </c>
    </row>
    <row r="147" spans="1:14" ht="15" customHeight="1" x14ac:dyDescent="0.2">
      <c r="A147" s="187">
        <v>200</v>
      </c>
      <c r="B147" s="76" t="s">
        <v>777</v>
      </c>
      <c r="C147" s="188" t="s">
        <v>622</v>
      </c>
      <c r="D147" s="259" t="s">
        <v>917</v>
      </c>
      <c r="E147" s="259" t="s">
        <v>917</v>
      </c>
      <c r="F147" s="259" t="s">
        <v>917</v>
      </c>
      <c r="G147" s="259" t="s">
        <v>917</v>
      </c>
      <c r="H147" s="259">
        <v>195.45454545454547</v>
      </c>
      <c r="I147" s="259">
        <v>200</v>
      </c>
      <c r="J147" s="259">
        <v>213.63636363636363</v>
      </c>
      <c r="K147" s="259"/>
      <c r="L147" s="259"/>
      <c r="M147" s="67" t="s">
        <v>906</v>
      </c>
      <c r="N147" s="190" t="s">
        <v>906</v>
      </c>
    </row>
    <row r="148" spans="1:14" ht="15" customHeight="1" x14ac:dyDescent="0.2">
      <c r="A148" s="187">
        <v>211</v>
      </c>
      <c r="B148" s="76" t="s">
        <v>788</v>
      </c>
      <c r="C148" s="188" t="s">
        <v>622</v>
      </c>
      <c r="D148" s="259" t="s">
        <v>917</v>
      </c>
      <c r="E148" s="259" t="s">
        <v>917</v>
      </c>
      <c r="F148" s="259" t="s">
        <v>917</v>
      </c>
      <c r="G148" s="259" t="s">
        <v>917</v>
      </c>
      <c r="H148" s="259">
        <v>197.36363636363637</v>
      </c>
      <c r="I148" s="259">
        <v>201.90909090909091</v>
      </c>
      <c r="J148" s="259">
        <v>215.54545454545453</v>
      </c>
      <c r="K148" s="259"/>
      <c r="L148" s="259"/>
      <c r="M148" s="67" t="s">
        <v>906</v>
      </c>
      <c r="N148" s="190" t="s">
        <v>906</v>
      </c>
    </row>
    <row r="149" spans="1:14" ht="15" customHeight="1" x14ac:dyDescent="0.2">
      <c r="A149" s="187">
        <v>244</v>
      </c>
      <c r="B149" s="76" t="s">
        <v>820</v>
      </c>
      <c r="C149" s="188" t="s">
        <v>651</v>
      </c>
      <c r="D149" s="259" t="s">
        <v>917</v>
      </c>
      <c r="E149" s="259" t="s">
        <v>917</v>
      </c>
      <c r="F149" s="259" t="s">
        <v>917</v>
      </c>
      <c r="G149" s="259" t="s">
        <v>917</v>
      </c>
      <c r="H149" s="259">
        <v>200</v>
      </c>
      <c r="I149" s="259">
        <v>204.54545454545453</v>
      </c>
      <c r="J149" s="259">
        <v>218.18181818181819</v>
      </c>
      <c r="K149" s="259"/>
      <c r="L149" s="259"/>
      <c r="M149" s="67" t="s">
        <v>906</v>
      </c>
      <c r="N149" s="190" t="s">
        <v>906</v>
      </c>
    </row>
    <row r="150" spans="1:14" ht="15" customHeight="1" x14ac:dyDescent="0.2">
      <c r="A150" s="187">
        <v>266</v>
      </c>
      <c r="B150" s="76" t="s">
        <v>840</v>
      </c>
      <c r="C150" s="188" t="s">
        <v>695</v>
      </c>
      <c r="D150" s="259" t="s">
        <v>917</v>
      </c>
      <c r="E150" s="259" t="s">
        <v>917</v>
      </c>
      <c r="F150" s="259" t="s">
        <v>917</v>
      </c>
      <c r="G150" s="259" t="s">
        <v>917</v>
      </c>
      <c r="H150" s="259">
        <v>200</v>
      </c>
      <c r="I150" s="259">
        <v>204.54545454545453</v>
      </c>
      <c r="J150" s="259">
        <v>218.18181818181819</v>
      </c>
      <c r="K150" s="259"/>
      <c r="L150" s="259"/>
      <c r="M150" s="67" t="s">
        <v>906</v>
      </c>
      <c r="N150" s="190" t="s">
        <v>906</v>
      </c>
    </row>
    <row r="151" spans="1:14" ht="15" customHeight="1" x14ac:dyDescent="0.2">
      <c r="A151" s="187">
        <v>70</v>
      </c>
      <c r="B151" s="76" t="s">
        <v>641</v>
      </c>
      <c r="C151" s="188" t="s">
        <v>642</v>
      </c>
      <c r="D151" s="259">
        <v>81.818181818181813</v>
      </c>
      <c r="E151" s="259">
        <v>88.63636363636364</v>
      </c>
      <c r="F151" s="259">
        <v>113.63636363636364</v>
      </c>
      <c r="G151" s="259">
        <v>136.36363636363637</v>
      </c>
      <c r="H151" s="259">
        <v>204.54545454545453</v>
      </c>
      <c r="I151" s="259">
        <v>209.09090909090909</v>
      </c>
      <c r="J151" s="259">
        <v>231.81818181818181</v>
      </c>
      <c r="K151" s="259">
        <v>27.272727272727273</v>
      </c>
      <c r="L151" s="259">
        <v>68.181818181818187</v>
      </c>
      <c r="M151" s="67" t="s">
        <v>920</v>
      </c>
      <c r="N151" s="190" t="s">
        <v>927</v>
      </c>
    </row>
    <row r="152" spans="1:14" ht="15" customHeight="1" x14ac:dyDescent="0.2">
      <c r="A152" s="187">
        <v>71</v>
      </c>
      <c r="B152" s="76" t="s">
        <v>643</v>
      </c>
      <c r="C152" s="188" t="s">
        <v>642</v>
      </c>
      <c r="D152" s="259">
        <v>81.818181818181813</v>
      </c>
      <c r="E152" s="259">
        <v>88.63636363636364</v>
      </c>
      <c r="F152" s="259">
        <v>113.63636363636364</v>
      </c>
      <c r="G152" s="259">
        <v>136.36363636363637</v>
      </c>
      <c r="H152" s="259">
        <v>204.54545454545453</v>
      </c>
      <c r="I152" s="259">
        <v>209.09090909090909</v>
      </c>
      <c r="J152" s="259">
        <v>231.81818181818181</v>
      </c>
      <c r="K152" s="259">
        <v>27.272727272727273</v>
      </c>
      <c r="L152" s="259">
        <v>68.181818181818187</v>
      </c>
      <c r="M152" s="67" t="s">
        <v>906</v>
      </c>
      <c r="N152" s="190" t="s">
        <v>906</v>
      </c>
    </row>
    <row r="153" spans="1:14" ht="15" customHeight="1" x14ac:dyDescent="0.2">
      <c r="A153" s="187">
        <v>122</v>
      </c>
      <c r="B153" s="76" t="s">
        <v>709</v>
      </c>
      <c r="C153" s="188" t="s">
        <v>710</v>
      </c>
      <c r="D153" s="259">
        <v>72.727272727272734</v>
      </c>
      <c r="E153" s="259">
        <v>79.545454545454547</v>
      </c>
      <c r="F153" s="259">
        <v>118.18181818181819</v>
      </c>
      <c r="G153" s="259">
        <v>136.36363636363637</v>
      </c>
      <c r="H153" s="259">
        <v>204.54545454545453</v>
      </c>
      <c r="I153" s="259">
        <v>209.09090909090909</v>
      </c>
      <c r="J153" s="259">
        <v>227.27272727272728</v>
      </c>
      <c r="K153" s="259">
        <v>31.818181818181817</v>
      </c>
      <c r="L153" s="259">
        <v>68.181818181818187</v>
      </c>
      <c r="M153" s="67" t="s">
        <v>906</v>
      </c>
      <c r="N153" s="190" t="s">
        <v>906</v>
      </c>
    </row>
    <row r="154" spans="1:14" ht="15" customHeight="1" x14ac:dyDescent="0.2">
      <c r="A154" s="187">
        <v>276</v>
      </c>
      <c r="B154" s="76" t="s">
        <v>849</v>
      </c>
      <c r="C154" s="188" t="s">
        <v>848</v>
      </c>
      <c r="D154" s="259" t="s">
        <v>917</v>
      </c>
      <c r="E154" s="259" t="s">
        <v>917</v>
      </c>
      <c r="F154" s="259" t="s">
        <v>917</v>
      </c>
      <c r="G154" s="259" t="s">
        <v>917</v>
      </c>
      <c r="H154" s="259">
        <v>204.54545454545453</v>
      </c>
      <c r="I154" s="259">
        <v>209.09090909090909</v>
      </c>
      <c r="J154" s="259">
        <v>222.72727272727272</v>
      </c>
      <c r="K154" s="259"/>
      <c r="L154" s="259"/>
      <c r="M154" s="67" t="s">
        <v>906</v>
      </c>
      <c r="N154" s="190" t="s">
        <v>906</v>
      </c>
    </row>
    <row r="155" spans="1:14" ht="15" customHeight="1" x14ac:dyDescent="0.2">
      <c r="A155" s="187">
        <v>209</v>
      </c>
      <c r="B155" s="76" t="s">
        <v>786</v>
      </c>
      <c r="C155" s="188" t="s">
        <v>622</v>
      </c>
      <c r="D155" s="259" t="s">
        <v>917</v>
      </c>
      <c r="E155" s="259" t="s">
        <v>917</v>
      </c>
      <c r="F155" s="259" t="s">
        <v>917</v>
      </c>
      <c r="G155" s="259" t="s">
        <v>917</v>
      </c>
      <c r="H155" s="259">
        <v>209.09090909090909</v>
      </c>
      <c r="I155" s="259">
        <v>213.63636363636363</v>
      </c>
      <c r="J155" s="259">
        <v>227.27272727272728</v>
      </c>
      <c r="K155" s="259"/>
      <c r="L155" s="259"/>
      <c r="M155" s="67" t="s">
        <v>906</v>
      </c>
      <c r="N155" s="190" t="s">
        <v>906</v>
      </c>
    </row>
    <row r="156" spans="1:14" ht="15" customHeight="1" x14ac:dyDescent="0.2">
      <c r="A156" s="187">
        <v>214</v>
      </c>
      <c r="B156" s="76" t="s">
        <v>791</v>
      </c>
      <c r="C156" s="188" t="s">
        <v>642</v>
      </c>
      <c r="D156" s="259" t="s">
        <v>917</v>
      </c>
      <c r="E156" s="259" t="s">
        <v>917</v>
      </c>
      <c r="F156" s="259" t="s">
        <v>917</v>
      </c>
      <c r="G156" s="259" t="s">
        <v>917</v>
      </c>
      <c r="H156" s="259">
        <v>209.09090909090909</v>
      </c>
      <c r="I156" s="259">
        <v>213.63636363636363</v>
      </c>
      <c r="J156" s="259">
        <v>227.27272727272728</v>
      </c>
      <c r="K156" s="259"/>
      <c r="L156" s="259"/>
      <c r="M156" s="67" t="s">
        <v>906</v>
      </c>
      <c r="N156" s="190" t="s">
        <v>906</v>
      </c>
    </row>
    <row r="157" spans="1:14" ht="15" customHeight="1" x14ac:dyDescent="0.2">
      <c r="A157" s="187">
        <v>194</v>
      </c>
      <c r="B157" s="76" t="s">
        <v>771</v>
      </c>
      <c r="C157" s="188" t="s">
        <v>622</v>
      </c>
      <c r="D157" s="259" t="s">
        <v>917</v>
      </c>
      <c r="E157" s="259" t="s">
        <v>917</v>
      </c>
      <c r="F157" s="259" t="s">
        <v>917</v>
      </c>
      <c r="G157" s="259" t="s">
        <v>917</v>
      </c>
      <c r="H157" s="259">
        <v>216.36363636363637</v>
      </c>
      <c r="I157" s="259">
        <v>220.90909090909091</v>
      </c>
      <c r="J157" s="259">
        <v>234.54545454545453</v>
      </c>
      <c r="K157" s="259"/>
      <c r="L157" s="259"/>
      <c r="M157" s="67" t="s">
        <v>906</v>
      </c>
      <c r="N157" s="190" t="s">
        <v>906</v>
      </c>
    </row>
    <row r="158" spans="1:14" ht="15" customHeight="1" x14ac:dyDescent="0.2">
      <c r="A158" s="187">
        <v>46</v>
      </c>
      <c r="B158" s="76" t="s">
        <v>616</v>
      </c>
      <c r="C158" s="188" t="s">
        <v>615</v>
      </c>
      <c r="D158" s="259">
        <v>77.272727272727266</v>
      </c>
      <c r="E158" s="259">
        <v>84.090909090909093</v>
      </c>
      <c r="F158" s="259">
        <v>113.63636363636364</v>
      </c>
      <c r="G158" s="259">
        <v>136.36363636363637</v>
      </c>
      <c r="H158" s="259">
        <v>218.18181818181819</v>
      </c>
      <c r="I158" s="259">
        <v>222.72727272727272</v>
      </c>
      <c r="J158" s="259">
        <v>245.45454545454547</v>
      </c>
      <c r="K158" s="259">
        <v>31.818181818181817</v>
      </c>
      <c r="L158" s="259">
        <v>68.181818181818187</v>
      </c>
      <c r="M158" s="67" t="s">
        <v>906</v>
      </c>
      <c r="N158" s="190" t="s">
        <v>906</v>
      </c>
    </row>
    <row r="159" spans="1:14" ht="15" customHeight="1" x14ac:dyDescent="0.2">
      <c r="A159" s="187">
        <v>47</v>
      </c>
      <c r="B159" s="76" t="s">
        <v>617</v>
      </c>
      <c r="C159" s="188" t="s">
        <v>615</v>
      </c>
      <c r="D159" s="259">
        <v>77.272727272727266</v>
      </c>
      <c r="E159" s="259">
        <v>84.090909090909093</v>
      </c>
      <c r="F159" s="259">
        <v>113.63636363636364</v>
      </c>
      <c r="G159" s="259">
        <v>136.36363636363637</v>
      </c>
      <c r="H159" s="259">
        <v>218.18181818181819</v>
      </c>
      <c r="I159" s="259">
        <v>222.72727272727272</v>
      </c>
      <c r="J159" s="259">
        <v>245.45454545454547</v>
      </c>
      <c r="K159" s="259">
        <v>31.818181818181817</v>
      </c>
      <c r="L159" s="259">
        <v>68.181818181818187</v>
      </c>
      <c r="M159" s="67" t="s">
        <v>920</v>
      </c>
      <c r="N159" s="190" t="s">
        <v>928</v>
      </c>
    </row>
    <row r="160" spans="1:14" ht="15" customHeight="1" x14ac:dyDescent="0.2">
      <c r="A160" s="187">
        <v>83</v>
      </c>
      <c r="B160" s="76" t="s">
        <v>659</v>
      </c>
      <c r="C160" s="188" t="s">
        <v>651</v>
      </c>
      <c r="D160" s="259">
        <v>72.727272727272734</v>
      </c>
      <c r="E160" s="259">
        <v>79.545454545454547</v>
      </c>
      <c r="F160" s="259">
        <v>90.909090909090907</v>
      </c>
      <c r="G160" s="259">
        <v>104.54545454545455</v>
      </c>
      <c r="H160" s="259">
        <v>218.18181818181819</v>
      </c>
      <c r="I160" s="259">
        <v>222.72727272727272</v>
      </c>
      <c r="J160" s="259">
        <v>245.45454545454547</v>
      </c>
      <c r="K160" s="259">
        <v>22.727272727272727</v>
      </c>
      <c r="L160" s="259">
        <v>68.181818181818187</v>
      </c>
      <c r="M160" s="67" t="s">
        <v>906</v>
      </c>
      <c r="N160" s="190" t="s">
        <v>906</v>
      </c>
    </row>
    <row r="161" spans="1:14" ht="15" customHeight="1" x14ac:dyDescent="0.2">
      <c r="A161" s="187">
        <v>215</v>
      </c>
      <c r="B161" s="76" t="s">
        <v>792</v>
      </c>
      <c r="C161" s="188" t="s">
        <v>642</v>
      </c>
      <c r="D161" s="259" t="s">
        <v>917</v>
      </c>
      <c r="E161" s="259" t="s">
        <v>917</v>
      </c>
      <c r="F161" s="259" t="s">
        <v>917</v>
      </c>
      <c r="G161" s="259" t="s">
        <v>917</v>
      </c>
      <c r="H161" s="259">
        <v>218.18181818181819</v>
      </c>
      <c r="I161" s="259">
        <v>222.72727272727272</v>
      </c>
      <c r="J161" s="259">
        <v>236.36363636363637</v>
      </c>
      <c r="K161" s="259"/>
      <c r="L161" s="259"/>
      <c r="M161" s="67" t="s">
        <v>906</v>
      </c>
      <c r="N161" s="190" t="s">
        <v>906</v>
      </c>
    </row>
    <row r="162" spans="1:14" ht="15" customHeight="1" x14ac:dyDescent="0.2">
      <c r="A162" s="187">
        <v>250</v>
      </c>
      <c r="B162" s="76" t="s">
        <v>826</v>
      </c>
      <c r="C162" s="188" t="s">
        <v>710</v>
      </c>
      <c r="D162" s="259" t="s">
        <v>917</v>
      </c>
      <c r="E162" s="259" t="s">
        <v>917</v>
      </c>
      <c r="F162" s="259" t="s">
        <v>917</v>
      </c>
      <c r="G162" s="259" t="s">
        <v>917</v>
      </c>
      <c r="H162" s="259">
        <v>220.45454545454547</v>
      </c>
      <c r="I162" s="259">
        <v>220.45454545454547</v>
      </c>
      <c r="J162" s="259">
        <v>234.09090909090909</v>
      </c>
      <c r="K162" s="259"/>
      <c r="L162" s="259"/>
      <c r="M162" s="67" t="s">
        <v>906</v>
      </c>
      <c r="N162" s="190" t="s">
        <v>906</v>
      </c>
    </row>
    <row r="163" spans="1:14" ht="15" customHeight="1" x14ac:dyDescent="0.2">
      <c r="A163" s="187">
        <v>198</v>
      </c>
      <c r="B163" s="76" t="s">
        <v>775</v>
      </c>
      <c r="C163" s="188" t="s">
        <v>622</v>
      </c>
      <c r="D163" s="259" t="s">
        <v>917</v>
      </c>
      <c r="E163" s="259" t="s">
        <v>917</v>
      </c>
      <c r="F163" s="259" t="s">
        <v>917</v>
      </c>
      <c r="G163" s="259" t="s">
        <v>917</v>
      </c>
      <c r="H163" s="259">
        <v>222.72727272727272</v>
      </c>
      <c r="I163" s="259">
        <v>227.27272727272728</v>
      </c>
      <c r="J163" s="259">
        <v>240.90909090909091</v>
      </c>
      <c r="K163" s="259"/>
      <c r="L163" s="259"/>
      <c r="M163" s="67" t="s">
        <v>906</v>
      </c>
      <c r="N163" s="190" t="s">
        <v>906</v>
      </c>
    </row>
    <row r="164" spans="1:14" ht="15" customHeight="1" x14ac:dyDescent="0.2">
      <c r="A164" s="187">
        <v>124</v>
      </c>
      <c r="B164" s="76" t="s">
        <v>712</v>
      </c>
      <c r="C164" s="188" t="s">
        <v>710</v>
      </c>
      <c r="D164" s="259">
        <v>86.36363636363636</v>
      </c>
      <c r="E164" s="259">
        <v>93.181818181818187</v>
      </c>
      <c r="F164" s="259">
        <v>118.18181818181819</v>
      </c>
      <c r="G164" s="259">
        <v>131.81818181818181</v>
      </c>
      <c r="H164" s="259">
        <v>240.90909090909091</v>
      </c>
      <c r="I164" s="259">
        <v>250</v>
      </c>
      <c r="J164" s="259">
        <v>268.18181818181819</v>
      </c>
      <c r="K164" s="259">
        <v>31.818181818181817</v>
      </c>
      <c r="L164" s="259">
        <v>68.181818181818187</v>
      </c>
      <c r="M164" s="67" t="s">
        <v>906</v>
      </c>
      <c r="N164" s="190" t="s">
        <v>906</v>
      </c>
    </row>
    <row r="165" spans="1:14" ht="15" customHeight="1" x14ac:dyDescent="0.2">
      <c r="A165" s="187">
        <v>48</v>
      </c>
      <c r="B165" s="76" t="s">
        <v>618</v>
      </c>
      <c r="C165" s="188" t="s">
        <v>615</v>
      </c>
      <c r="D165" s="259">
        <v>86.36363636363636</v>
      </c>
      <c r="E165" s="259">
        <v>93.181818181818187</v>
      </c>
      <c r="F165" s="259">
        <v>127.27272727272727</v>
      </c>
      <c r="G165" s="259">
        <v>150</v>
      </c>
      <c r="H165" s="259">
        <v>254.54545454545453</v>
      </c>
      <c r="I165" s="259">
        <v>259.09090909090907</v>
      </c>
      <c r="J165" s="259">
        <v>281.81818181818181</v>
      </c>
      <c r="K165" s="259">
        <v>31.818181818181817</v>
      </c>
      <c r="L165" s="259">
        <v>68.181818181818187</v>
      </c>
      <c r="M165" s="67" t="s">
        <v>906</v>
      </c>
      <c r="N165" s="190" t="s">
        <v>906</v>
      </c>
    </row>
    <row r="166" spans="1:14" ht="15" customHeight="1" x14ac:dyDescent="0.2">
      <c r="A166" s="187">
        <v>79</v>
      </c>
      <c r="B166" s="76" t="s">
        <v>655</v>
      </c>
      <c r="C166" s="188" t="s">
        <v>651</v>
      </c>
      <c r="D166" s="259">
        <v>72.727272727272734</v>
      </c>
      <c r="E166" s="259">
        <v>79.545454545454547</v>
      </c>
      <c r="F166" s="259">
        <v>95.454545454545453</v>
      </c>
      <c r="G166" s="259">
        <v>109.09090909090909</v>
      </c>
      <c r="H166" s="259">
        <v>254.54545454545453</v>
      </c>
      <c r="I166" s="259">
        <v>259.09090909090907</v>
      </c>
      <c r="J166" s="259">
        <v>281.81818181818181</v>
      </c>
      <c r="K166" s="259">
        <v>22.727272727272727</v>
      </c>
      <c r="L166" s="259">
        <v>68.181818181818187</v>
      </c>
      <c r="M166" s="67" t="s">
        <v>906</v>
      </c>
      <c r="N166" s="190" t="s">
        <v>906</v>
      </c>
    </row>
    <row r="167" spans="1:14" ht="15" customHeight="1" x14ac:dyDescent="0.2">
      <c r="A167" s="187">
        <v>275</v>
      </c>
      <c r="B167" s="76" t="s">
        <v>847</v>
      </c>
      <c r="C167" s="188" t="s">
        <v>848</v>
      </c>
      <c r="D167" s="259" t="s">
        <v>917</v>
      </c>
      <c r="E167" s="259" t="s">
        <v>917</v>
      </c>
      <c r="F167" s="259" t="s">
        <v>917</v>
      </c>
      <c r="G167" s="259" t="s">
        <v>917</v>
      </c>
      <c r="H167" s="259">
        <v>254.54545454545453</v>
      </c>
      <c r="I167" s="259">
        <v>259.09090909090907</v>
      </c>
      <c r="J167" s="259">
        <v>272.72727272727275</v>
      </c>
      <c r="K167" s="259"/>
      <c r="L167" s="259"/>
      <c r="M167" s="67" t="s">
        <v>906</v>
      </c>
      <c r="N167" s="190" t="s">
        <v>906</v>
      </c>
    </row>
    <row r="168" spans="1:14" ht="15" customHeight="1" x14ac:dyDescent="0.2">
      <c r="A168" s="187">
        <v>314</v>
      </c>
      <c r="B168" s="76" t="s">
        <v>886</v>
      </c>
      <c r="C168" s="188" t="s">
        <v>881</v>
      </c>
      <c r="D168" s="259" t="s">
        <v>917</v>
      </c>
      <c r="E168" s="259" t="s">
        <v>917</v>
      </c>
      <c r="F168" s="259" t="s">
        <v>917</v>
      </c>
      <c r="G168" s="259" t="s">
        <v>917</v>
      </c>
      <c r="H168" s="259">
        <v>254.54545454545453</v>
      </c>
      <c r="I168" s="259">
        <v>259.09090909090907</v>
      </c>
      <c r="J168" s="259">
        <v>272.72727272727275</v>
      </c>
      <c r="K168" s="259"/>
      <c r="L168" s="259"/>
      <c r="M168" s="67" t="s">
        <v>906</v>
      </c>
      <c r="N168" s="190" t="s">
        <v>906</v>
      </c>
    </row>
    <row r="169" spans="1:14" ht="15" customHeight="1" x14ac:dyDescent="0.2">
      <c r="A169" s="187">
        <v>302</v>
      </c>
      <c r="B169" s="76" t="s">
        <v>874</v>
      </c>
      <c r="C169" s="188" t="s">
        <v>865</v>
      </c>
      <c r="D169" s="259" t="s">
        <v>917</v>
      </c>
      <c r="E169" s="259" t="s">
        <v>917</v>
      </c>
      <c r="F169" s="259" t="s">
        <v>917</v>
      </c>
      <c r="G169" s="259" t="s">
        <v>917</v>
      </c>
      <c r="H169" s="259">
        <v>256.81818181818181</v>
      </c>
      <c r="I169" s="259">
        <v>261.36363636363637</v>
      </c>
      <c r="J169" s="259">
        <v>275</v>
      </c>
      <c r="K169" s="259"/>
      <c r="L169" s="259"/>
      <c r="M169" s="67" t="s">
        <v>906</v>
      </c>
      <c r="N169" s="190" t="s">
        <v>906</v>
      </c>
    </row>
    <row r="170" spans="1:14" ht="15" customHeight="1" x14ac:dyDescent="0.2">
      <c r="A170" s="187">
        <v>224</v>
      </c>
      <c r="B170" s="76" t="s">
        <v>801</v>
      </c>
      <c r="C170" s="188" t="s">
        <v>642</v>
      </c>
      <c r="D170" s="259" t="s">
        <v>917</v>
      </c>
      <c r="E170" s="259" t="s">
        <v>917</v>
      </c>
      <c r="F170" s="259" t="s">
        <v>917</v>
      </c>
      <c r="G170" s="259" t="s">
        <v>917</v>
      </c>
      <c r="H170" s="259">
        <v>263.63636363636363</v>
      </c>
      <c r="I170" s="259">
        <v>268.18181818181819</v>
      </c>
      <c r="J170" s="259">
        <v>281.81818181818181</v>
      </c>
      <c r="K170" s="259"/>
      <c r="L170" s="259"/>
      <c r="M170" s="67" t="s">
        <v>906</v>
      </c>
      <c r="N170" s="190" t="s">
        <v>906</v>
      </c>
    </row>
    <row r="171" spans="1:14" ht="15" customHeight="1" x14ac:dyDescent="0.2">
      <c r="A171" s="187">
        <v>305</v>
      </c>
      <c r="B171" s="76" t="s">
        <v>877</v>
      </c>
      <c r="C171" s="188" t="s">
        <v>706</v>
      </c>
      <c r="D171" s="259" t="s">
        <v>917</v>
      </c>
      <c r="E171" s="259" t="s">
        <v>917</v>
      </c>
      <c r="F171" s="259" t="s">
        <v>917</v>
      </c>
      <c r="G171" s="259" t="s">
        <v>917</v>
      </c>
      <c r="H171" s="259">
        <v>263.63636363636363</v>
      </c>
      <c r="I171" s="259">
        <v>268.18181818181819</v>
      </c>
      <c r="J171" s="259">
        <v>281.81818181818181</v>
      </c>
      <c r="K171" s="259"/>
      <c r="L171" s="259"/>
      <c r="M171" s="67" t="s">
        <v>906</v>
      </c>
      <c r="N171" s="190" t="s">
        <v>906</v>
      </c>
    </row>
    <row r="172" spans="1:14" ht="15" customHeight="1" x14ac:dyDescent="0.2">
      <c r="A172" s="187">
        <v>125</v>
      </c>
      <c r="B172" s="76" t="s">
        <v>713</v>
      </c>
      <c r="C172" s="188" t="s">
        <v>710</v>
      </c>
      <c r="D172" s="259">
        <v>95.454545454545453</v>
      </c>
      <c r="E172" s="259">
        <v>102.27272727272727</v>
      </c>
      <c r="F172" s="259">
        <v>150</v>
      </c>
      <c r="G172" s="259">
        <v>181.81818181818181</v>
      </c>
      <c r="H172" s="259">
        <v>268.18181818181819</v>
      </c>
      <c r="I172" s="259">
        <v>277.27272727272725</v>
      </c>
      <c r="J172" s="259">
        <v>304.54545454545456</v>
      </c>
      <c r="K172" s="259">
        <v>31.818181818181817</v>
      </c>
      <c r="L172" s="259">
        <v>68.181818181818187</v>
      </c>
      <c r="M172" s="67" t="s">
        <v>906</v>
      </c>
      <c r="N172" s="190" t="s">
        <v>906</v>
      </c>
    </row>
    <row r="173" spans="1:14" ht="15" customHeight="1" x14ac:dyDescent="0.2">
      <c r="A173" s="187">
        <v>308</v>
      </c>
      <c r="B173" s="76" t="s">
        <v>880</v>
      </c>
      <c r="C173" s="188" t="s">
        <v>881</v>
      </c>
      <c r="D173" s="259" t="s">
        <v>917</v>
      </c>
      <c r="E173" s="259" t="s">
        <v>917</v>
      </c>
      <c r="F173" s="259" t="s">
        <v>917</v>
      </c>
      <c r="G173" s="259" t="s">
        <v>917</v>
      </c>
      <c r="H173" s="259">
        <v>268.18181818181819</v>
      </c>
      <c r="I173" s="259">
        <v>272.72727272727275</v>
      </c>
      <c r="J173" s="259">
        <v>286.36363636363637</v>
      </c>
      <c r="K173" s="259"/>
      <c r="L173" s="259"/>
      <c r="M173" s="67" t="s">
        <v>906</v>
      </c>
      <c r="N173" s="190" t="s">
        <v>906</v>
      </c>
    </row>
    <row r="174" spans="1:14" ht="15" customHeight="1" x14ac:dyDescent="0.2">
      <c r="A174" s="187">
        <v>309</v>
      </c>
      <c r="B174" s="76" t="s">
        <v>882</v>
      </c>
      <c r="C174" s="188" t="s">
        <v>881</v>
      </c>
      <c r="D174" s="259" t="s">
        <v>917</v>
      </c>
      <c r="E174" s="259" t="s">
        <v>917</v>
      </c>
      <c r="F174" s="259" t="s">
        <v>917</v>
      </c>
      <c r="G174" s="259" t="s">
        <v>917</v>
      </c>
      <c r="H174" s="259">
        <v>268.18181818181819</v>
      </c>
      <c r="I174" s="259">
        <v>272.72727272727275</v>
      </c>
      <c r="J174" s="259">
        <v>286.36363636363637</v>
      </c>
      <c r="K174" s="259"/>
      <c r="L174" s="259"/>
      <c r="M174" s="67" t="s">
        <v>906</v>
      </c>
      <c r="N174" s="190" t="s">
        <v>906</v>
      </c>
    </row>
    <row r="175" spans="1:14" ht="15" customHeight="1" x14ac:dyDescent="0.2">
      <c r="A175" s="187">
        <v>310</v>
      </c>
      <c r="B175" s="76" t="s">
        <v>883</v>
      </c>
      <c r="C175" s="188" t="s">
        <v>881</v>
      </c>
      <c r="D175" s="259" t="s">
        <v>917</v>
      </c>
      <c r="E175" s="259" t="s">
        <v>917</v>
      </c>
      <c r="F175" s="259" t="s">
        <v>917</v>
      </c>
      <c r="G175" s="259" t="s">
        <v>917</v>
      </c>
      <c r="H175" s="259">
        <v>268.18181818181819</v>
      </c>
      <c r="I175" s="259">
        <v>272.72727272727275</v>
      </c>
      <c r="J175" s="259">
        <v>286.36363636363637</v>
      </c>
      <c r="K175" s="259"/>
      <c r="L175" s="259"/>
      <c r="M175" s="67" t="s">
        <v>906</v>
      </c>
      <c r="N175" s="190" t="s">
        <v>906</v>
      </c>
    </row>
    <row r="176" spans="1:14" ht="15" customHeight="1" x14ac:dyDescent="0.2">
      <c r="A176" s="187">
        <v>277</v>
      </c>
      <c r="B176" s="76" t="s">
        <v>850</v>
      </c>
      <c r="C176" s="188" t="s">
        <v>848</v>
      </c>
      <c r="D176" s="259" t="s">
        <v>917</v>
      </c>
      <c r="E176" s="259" t="s">
        <v>917</v>
      </c>
      <c r="F176" s="259" t="s">
        <v>917</v>
      </c>
      <c r="G176" s="259" t="s">
        <v>917</v>
      </c>
      <c r="H176" s="259">
        <v>270.45454545454544</v>
      </c>
      <c r="I176" s="259">
        <v>275</v>
      </c>
      <c r="J176" s="259">
        <v>288.63636363636363</v>
      </c>
      <c r="K176" s="259"/>
      <c r="L176" s="259"/>
      <c r="M176" s="67" t="s">
        <v>906</v>
      </c>
      <c r="N176" s="190" t="s">
        <v>906</v>
      </c>
    </row>
    <row r="177" spans="1:15" ht="15" customHeight="1" x14ac:dyDescent="0.2">
      <c r="A177" s="187">
        <v>278</v>
      </c>
      <c r="B177" s="76" t="s">
        <v>851</v>
      </c>
      <c r="C177" s="188" t="s">
        <v>848</v>
      </c>
      <c r="D177" s="259" t="s">
        <v>917</v>
      </c>
      <c r="E177" s="259" t="s">
        <v>917</v>
      </c>
      <c r="F177" s="259" t="s">
        <v>917</v>
      </c>
      <c r="G177" s="259" t="s">
        <v>917</v>
      </c>
      <c r="H177" s="259">
        <v>270.45454545454544</v>
      </c>
      <c r="I177" s="259">
        <v>275</v>
      </c>
      <c r="J177" s="259">
        <v>288.63636363636363</v>
      </c>
      <c r="K177" s="259"/>
      <c r="L177" s="259"/>
      <c r="M177" s="67" t="s">
        <v>906</v>
      </c>
      <c r="N177" s="190" t="s">
        <v>906</v>
      </c>
    </row>
    <row r="178" spans="1:15" ht="15" customHeight="1" x14ac:dyDescent="0.2">
      <c r="A178" s="187">
        <v>110</v>
      </c>
      <c r="B178" s="76" t="s">
        <v>694</v>
      </c>
      <c r="C178" s="188" t="s">
        <v>695</v>
      </c>
      <c r="D178" s="259">
        <v>86.36363636363636</v>
      </c>
      <c r="E178" s="259">
        <v>93.181818181818187</v>
      </c>
      <c r="F178" s="259">
        <v>131.81818181818181</v>
      </c>
      <c r="G178" s="259">
        <v>150</v>
      </c>
      <c r="H178" s="259">
        <v>272.72727272727275</v>
      </c>
      <c r="I178" s="259">
        <v>277.27272727272725</v>
      </c>
      <c r="J178" s="259">
        <v>300</v>
      </c>
      <c r="K178" s="259">
        <v>31.818181818181817</v>
      </c>
      <c r="L178" s="259">
        <v>68.181818181818187</v>
      </c>
      <c r="M178" s="67" t="s">
        <v>906</v>
      </c>
      <c r="N178" s="190" t="s">
        <v>906</v>
      </c>
    </row>
    <row r="179" spans="1:15" ht="15" customHeight="1" x14ac:dyDescent="0.2">
      <c r="A179" s="187">
        <v>306</v>
      </c>
      <c r="B179" s="76" t="s">
        <v>878</v>
      </c>
      <c r="C179" s="188" t="s">
        <v>706</v>
      </c>
      <c r="D179" s="259" t="s">
        <v>917</v>
      </c>
      <c r="E179" s="259" t="s">
        <v>917</v>
      </c>
      <c r="F179" s="259" t="s">
        <v>917</v>
      </c>
      <c r="G179" s="259" t="s">
        <v>917</v>
      </c>
      <c r="H179" s="259">
        <v>272.72727272727275</v>
      </c>
      <c r="I179" s="259">
        <v>277.27272727272725</v>
      </c>
      <c r="J179" s="259">
        <v>290.90909090909093</v>
      </c>
      <c r="K179" s="259"/>
      <c r="L179" s="259"/>
      <c r="M179" s="67" t="s">
        <v>906</v>
      </c>
      <c r="N179" s="190" t="s">
        <v>906</v>
      </c>
    </row>
    <row r="180" spans="1:15" ht="15" customHeight="1" x14ac:dyDescent="0.2">
      <c r="A180" s="187">
        <v>227</v>
      </c>
      <c r="B180" s="76" t="s">
        <v>804</v>
      </c>
      <c r="C180" s="188" t="s">
        <v>642</v>
      </c>
      <c r="D180" s="259" t="s">
        <v>917</v>
      </c>
      <c r="E180" s="259" t="s">
        <v>917</v>
      </c>
      <c r="F180" s="259" t="s">
        <v>917</v>
      </c>
      <c r="G180" s="259" t="s">
        <v>917</v>
      </c>
      <c r="H180" s="259">
        <v>274.54545454545456</v>
      </c>
      <c r="I180" s="259">
        <v>279.09090909090907</v>
      </c>
      <c r="J180" s="259">
        <v>292.72727272727275</v>
      </c>
      <c r="K180" s="259"/>
      <c r="L180" s="259"/>
      <c r="M180" s="67" t="s">
        <v>906</v>
      </c>
      <c r="N180" s="190" t="s">
        <v>906</v>
      </c>
    </row>
    <row r="181" spans="1:15" ht="15" customHeight="1" x14ac:dyDescent="0.2">
      <c r="A181" s="187">
        <v>123</v>
      </c>
      <c r="B181" s="76" t="s">
        <v>711</v>
      </c>
      <c r="C181" s="188" t="s">
        <v>710</v>
      </c>
      <c r="D181" s="259">
        <v>95.454545454545453</v>
      </c>
      <c r="E181" s="259">
        <v>102.27272727272727</v>
      </c>
      <c r="F181" s="259">
        <v>163.63636363636363</v>
      </c>
      <c r="G181" s="259">
        <v>195.45454545454547</v>
      </c>
      <c r="H181" s="259">
        <v>277.27272727272725</v>
      </c>
      <c r="I181" s="259">
        <v>286.36363636363637</v>
      </c>
      <c r="J181" s="259">
        <v>304.54545454545456</v>
      </c>
      <c r="K181" s="259">
        <v>31.818181818181817</v>
      </c>
      <c r="L181" s="259">
        <v>68.181818181818187</v>
      </c>
      <c r="M181" s="67" t="s">
        <v>906</v>
      </c>
      <c r="N181" s="190" t="s">
        <v>906</v>
      </c>
    </row>
    <row r="182" spans="1:15" ht="15" customHeight="1" x14ac:dyDescent="0.2">
      <c r="A182" s="187">
        <v>223</v>
      </c>
      <c r="B182" s="76" t="s">
        <v>800</v>
      </c>
      <c r="C182" s="188" t="s">
        <v>642</v>
      </c>
      <c r="D182" s="259" t="s">
        <v>917</v>
      </c>
      <c r="E182" s="259" t="s">
        <v>917</v>
      </c>
      <c r="F182" s="259" t="s">
        <v>917</v>
      </c>
      <c r="G182" s="259" t="s">
        <v>917</v>
      </c>
      <c r="H182" s="259">
        <v>277.27272727272725</v>
      </c>
      <c r="I182" s="259">
        <v>281.81818181818181</v>
      </c>
      <c r="J182" s="259">
        <v>295.45454545454544</v>
      </c>
      <c r="K182" s="259"/>
      <c r="L182" s="259"/>
      <c r="M182" s="67" t="s">
        <v>906</v>
      </c>
      <c r="N182" s="190" t="s">
        <v>906</v>
      </c>
    </row>
    <row r="183" spans="1:15" ht="15" customHeight="1" x14ac:dyDescent="0.2">
      <c r="A183" s="187">
        <v>268</v>
      </c>
      <c r="B183" s="76" t="s">
        <v>842</v>
      </c>
      <c r="C183" s="188" t="s">
        <v>695</v>
      </c>
      <c r="D183" s="259" t="s">
        <v>917</v>
      </c>
      <c r="E183" s="259" t="s">
        <v>917</v>
      </c>
      <c r="F183" s="259" t="s">
        <v>917</v>
      </c>
      <c r="G183" s="259" t="s">
        <v>917</v>
      </c>
      <c r="H183" s="259">
        <v>277.27272727272725</v>
      </c>
      <c r="I183" s="259">
        <v>281.81818181818181</v>
      </c>
      <c r="J183" s="259">
        <v>295.45454545454544</v>
      </c>
      <c r="K183" s="259"/>
      <c r="L183" s="259"/>
      <c r="M183" s="67" t="s">
        <v>906</v>
      </c>
      <c r="N183" s="190" t="s">
        <v>906</v>
      </c>
    </row>
    <row r="184" spans="1:15" ht="15" customHeight="1" x14ac:dyDescent="0.2">
      <c r="A184" s="187">
        <v>281</v>
      </c>
      <c r="B184" s="76" t="s">
        <v>853</v>
      </c>
      <c r="C184" s="188" t="s">
        <v>704</v>
      </c>
      <c r="D184" s="259" t="s">
        <v>917</v>
      </c>
      <c r="E184" s="259" t="s">
        <v>917</v>
      </c>
      <c r="F184" s="259" t="s">
        <v>917</v>
      </c>
      <c r="G184" s="259" t="s">
        <v>917</v>
      </c>
      <c r="H184" s="259">
        <v>277.27272727272725</v>
      </c>
      <c r="I184" s="259">
        <v>281.81818181818181</v>
      </c>
      <c r="J184" s="259">
        <v>295.45454545454544</v>
      </c>
      <c r="K184" s="259"/>
      <c r="L184" s="259"/>
      <c r="M184" s="67" t="s">
        <v>906</v>
      </c>
      <c r="N184" s="190" t="s">
        <v>906</v>
      </c>
    </row>
    <row r="185" spans="1:15" ht="15" customHeight="1" x14ac:dyDescent="0.2">
      <c r="A185" s="187">
        <v>269</v>
      </c>
      <c r="B185" s="76" t="s">
        <v>843</v>
      </c>
      <c r="C185" s="188" t="s">
        <v>695</v>
      </c>
      <c r="D185" s="259" t="s">
        <v>917</v>
      </c>
      <c r="E185" s="259" t="s">
        <v>917</v>
      </c>
      <c r="F185" s="259" t="s">
        <v>917</v>
      </c>
      <c r="G185" s="259" t="s">
        <v>917</v>
      </c>
      <c r="H185" s="259">
        <v>281.81818181818181</v>
      </c>
      <c r="I185" s="259">
        <v>286.36363636363637</v>
      </c>
      <c r="J185" s="259">
        <v>300</v>
      </c>
      <c r="K185" s="259"/>
      <c r="L185" s="259"/>
      <c r="M185" s="67" t="s">
        <v>906</v>
      </c>
      <c r="N185" s="190" t="s">
        <v>906</v>
      </c>
    </row>
    <row r="186" spans="1:15" ht="15" customHeight="1" x14ac:dyDescent="0.2">
      <c r="A186" s="187">
        <v>304</v>
      </c>
      <c r="B186" s="76" t="s">
        <v>876</v>
      </c>
      <c r="C186" s="188" t="s">
        <v>706</v>
      </c>
      <c r="D186" s="259" t="s">
        <v>917</v>
      </c>
      <c r="E186" s="259" t="s">
        <v>917</v>
      </c>
      <c r="F186" s="259" t="s">
        <v>917</v>
      </c>
      <c r="G186" s="259" t="s">
        <v>917</v>
      </c>
      <c r="H186" s="259">
        <v>281.81818181818181</v>
      </c>
      <c r="I186" s="259">
        <v>286.36363636363637</v>
      </c>
      <c r="J186" s="259">
        <v>300</v>
      </c>
      <c r="K186" s="259"/>
      <c r="L186" s="259"/>
      <c r="M186" s="67" t="s">
        <v>906</v>
      </c>
      <c r="N186" s="190" t="s">
        <v>906</v>
      </c>
      <c r="O186" s="66" t="s">
        <v>907</v>
      </c>
    </row>
    <row r="187" spans="1:15" ht="15" customHeight="1" x14ac:dyDescent="0.2">
      <c r="A187" s="187">
        <v>216</v>
      </c>
      <c r="B187" s="76" t="s">
        <v>793</v>
      </c>
      <c r="C187" s="188" t="s">
        <v>642</v>
      </c>
      <c r="D187" s="259" t="s">
        <v>917</v>
      </c>
      <c r="E187" s="259" t="s">
        <v>917</v>
      </c>
      <c r="F187" s="259" t="s">
        <v>917</v>
      </c>
      <c r="G187" s="259" t="s">
        <v>917</v>
      </c>
      <c r="H187" s="259">
        <v>284.54545454545456</v>
      </c>
      <c r="I187" s="259">
        <v>289.09090909090907</v>
      </c>
      <c r="J187" s="259">
        <v>302.72727272727275</v>
      </c>
      <c r="K187" s="259"/>
      <c r="L187" s="259"/>
      <c r="M187" s="67" t="s">
        <v>906</v>
      </c>
      <c r="N187" s="190" t="s">
        <v>906</v>
      </c>
    </row>
    <row r="188" spans="1:15" ht="15" customHeight="1" x14ac:dyDescent="0.2">
      <c r="A188" s="187">
        <v>294</v>
      </c>
      <c r="B188" s="76" t="s">
        <v>866</v>
      </c>
      <c r="C188" s="188" t="s">
        <v>865</v>
      </c>
      <c r="D188" s="259" t="s">
        <v>917</v>
      </c>
      <c r="E188" s="259" t="s">
        <v>917</v>
      </c>
      <c r="F188" s="259" t="s">
        <v>917</v>
      </c>
      <c r="G188" s="259" t="s">
        <v>917</v>
      </c>
      <c r="H188" s="259">
        <v>287.72727272727275</v>
      </c>
      <c r="I188" s="259">
        <v>292.27272727272725</v>
      </c>
      <c r="J188" s="259">
        <v>305.90909090909093</v>
      </c>
      <c r="K188" s="259"/>
      <c r="L188" s="259"/>
      <c r="M188" s="67" t="s">
        <v>906</v>
      </c>
      <c r="N188" s="190" t="s">
        <v>906</v>
      </c>
    </row>
    <row r="189" spans="1:15" ht="15" customHeight="1" x14ac:dyDescent="0.2">
      <c r="A189" s="187">
        <v>295</v>
      </c>
      <c r="B189" s="76" t="s">
        <v>867</v>
      </c>
      <c r="C189" s="188" t="s">
        <v>865</v>
      </c>
      <c r="D189" s="259" t="s">
        <v>917</v>
      </c>
      <c r="E189" s="259" t="s">
        <v>917</v>
      </c>
      <c r="F189" s="259" t="s">
        <v>917</v>
      </c>
      <c r="G189" s="259" t="s">
        <v>917</v>
      </c>
      <c r="H189" s="259">
        <v>287.72727272727275</v>
      </c>
      <c r="I189" s="259">
        <v>292.27272727272725</v>
      </c>
      <c r="J189" s="259">
        <v>305.90909090909093</v>
      </c>
      <c r="K189" s="259"/>
      <c r="L189" s="259"/>
      <c r="M189" s="67" t="s">
        <v>906</v>
      </c>
      <c r="N189" s="190" t="s">
        <v>906</v>
      </c>
    </row>
    <row r="190" spans="1:15" ht="15" customHeight="1" x14ac:dyDescent="0.2">
      <c r="A190" s="187">
        <v>280</v>
      </c>
      <c r="B190" s="76" t="s">
        <v>852</v>
      </c>
      <c r="C190" s="188" t="s">
        <v>704</v>
      </c>
      <c r="D190" s="259" t="s">
        <v>917</v>
      </c>
      <c r="E190" s="259" t="s">
        <v>917</v>
      </c>
      <c r="F190" s="259" t="s">
        <v>917</v>
      </c>
      <c r="G190" s="259" t="s">
        <v>917</v>
      </c>
      <c r="H190" s="259">
        <v>288.63636363636363</v>
      </c>
      <c r="I190" s="259">
        <v>293.18181818181819</v>
      </c>
      <c r="J190" s="259">
        <v>306.81818181818181</v>
      </c>
      <c r="K190" s="259"/>
      <c r="L190" s="259"/>
      <c r="M190" s="67" t="s">
        <v>906</v>
      </c>
      <c r="N190" s="190" t="s">
        <v>906</v>
      </c>
    </row>
    <row r="191" spans="1:15" ht="15" customHeight="1" x14ac:dyDescent="0.2">
      <c r="A191" s="187">
        <v>284</v>
      </c>
      <c r="B191" s="76" t="s">
        <v>855</v>
      </c>
      <c r="C191" s="188" t="s">
        <v>704</v>
      </c>
      <c r="D191" s="259" t="s">
        <v>917</v>
      </c>
      <c r="E191" s="259" t="s">
        <v>917</v>
      </c>
      <c r="F191" s="259" t="s">
        <v>917</v>
      </c>
      <c r="G191" s="259" t="s">
        <v>917</v>
      </c>
      <c r="H191" s="259">
        <v>288.63636363636363</v>
      </c>
      <c r="I191" s="259">
        <v>293.18181818181819</v>
      </c>
      <c r="J191" s="259">
        <v>306.81818181818181</v>
      </c>
      <c r="K191" s="259"/>
      <c r="L191" s="259"/>
      <c r="M191" s="67" t="s">
        <v>906</v>
      </c>
      <c r="N191" s="190" t="s">
        <v>906</v>
      </c>
    </row>
    <row r="192" spans="1:15" ht="15" customHeight="1" x14ac:dyDescent="0.2">
      <c r="A192" s="187">
        <v>293</v>
      </c>
      <c r="B192" s="76" t="s">
        <v>864</v>
      </c>
      <c r="C192" s="188" t="s">
        <v>865</v>
      </c>
      <c r="D192" s="259" t="s">
        <v>917</v>
      </c>
      <c r="E192" s="259" t="s">
        <v>917</v>
      </c>
      <c r="F192" s="259" t="s">
        <v>917</v>
      </c>
      <c r="G192" s="259" t="s">
        <v>917</v>
      </c>
      <c r="H192" s="259">
        <v>290.90909090909093</v>
      </c>
      <c r="I192" s="259">
        <v>295.45454545454544</v>
      </c>
      <c r="J192" s="259">
        <v>309.09090909090907</v>
      </c>
      <c r="K192" s="259"/>
      <c r="L192" s="259"/>
      <c r="M192" s="67" t="s">
        <v>906</v>
      </c>
      <c r="N192" s="190" t="s">
        <v>906</v>
      </c>
    </row>
    <row r="193" spans="1:15" ht="15" customHeight="1" x14ac:dyDescent="0.2">
      <c r="A193" s="187">
        <v>297</v>
      </c>
      <c r="B193" s="76" t="s">
        <v>869</v>
      </c>
      <c r="C193" s="188" t="s">
        <v>865</v>
      </c>
      <c r="D193" s="259" t="s">
        <v>917</v>
      </c>
      <c r="E193" s="259" t="s">
        <v>917</v>
      </c>
      <c r="F193" s="259" t="s">
        <v>917</v>
      </c>
      <c r="G193" s="259" t="s">
        <v>917</v>
      </c>
      <c r="H193" s="259">
        <v>290.90909090909093</v>
      </c>
      <c r="I193" s="259">
        <v>295.45454545454544</v>
      </c>
      <c r="J193" s="259">
        <v>309.09090909090907</v>
      </c>
      <c r="K193" s="259"/>
      <c r="L193" s="259"/>
      <c r="M193" s="67" t="s">
        <v>906</v>
      </c>
      <c r="N193" s="190" t="s">
        <v>906</v>
      </c>
      <c r="O193" s="66" t="s">
        <v>908</v>
      </c>
    </row>
    <row r="194" spans="1:15" ht="15" customHeight="1" x14ac:dyDescent="0.2">
      <c r="A194" s="187">
        <v>307</v>
      </c>
      <c r="B194" s="76" t="s">
        <v>879</v>
      </c>
      <c r="C194" s="188" t="s">
        <v>706</v>
      </c>
      <c r="D194" s="259" t="s">
        <v>917</v>
      </c>
      <c r="E194" s="259" t="s">
        <v>917</v>
      </c>
      <c r="F194" s="259" t="s">
        <v>917</v>
      </c>
      <c r="G194" s="259" t="s">
        <v>917</v>
      </c>
      <c r="H194" s="259">
        <v>290.90909090909093</v>
      </c>
      <c r="I194" s="259">
        <v>295.45454545454544</v>
      </c>
      <c r="J194" s="259">
        <v>309.09090909090907</v>
      </c>
      <c r="K194" s="259"/>
      <c r="L194" s="259"/>
      <c r="M194" s="67" t="s">
        <v>906</v>
      </c>
      <c r="N194" s="190" t="s">
        <v>906</v>
      </c>
    </row>
    <row r="195" spans="1:15" ht="15" customHeight="1" x14ac:dyDescent="0.2">
      <c r="A195" s="187">
        <v>315</v>
      </c>
      <c r="B195" s="76" t="s">
        <v>887</v>
      </c>
      <c r="C195" s="188" t="s">
        <v>881</v>
      </c>
      <c r="D195" s="259" t="s">
        <v>917</v>
      </c>
      <c r="E195" s="259" t="s">
        <v>917</v>
      </c>
      <c r="F195" s="259" t="s">
        <v>917</v>
      </c>
      <c r="G195" s="259" t="s">
        <v>917</v>
      </c>
      <c r="H195" s="259">
        <v>290.90909090909093</v>
      </c>
      <c r="I195" s="259">
        <v>295.45454545454544</v>
      </c>
      <c r="J195" s="259">
        <v>309.09090909090907</v>
      </c>
      <c r="K195" s="259"/>
      <c r="L195" s="259"/>
      <c r="M195" s="67" t="s">
        <v>906</v>
      </c>
      <c r="N195" s="190" t="s">
        <v>906</v>
      </c>
    </row>
    <row r="196" spans="1:15" ht="15" customHeight="1" x14ac:dyDescent="0.2">
      <c r="A196" s="187">
        <v>316</v>
      </c>
      <c r="B196" s="76" t="s">
        <v>888</v>
      </c>
      <c r="C196" s="188" t="s">
        <v>881</v>
      </c>
      <c r="D196" s="259" t="s">
        <v>917</v>
      </c>
      <c r="E196" s="259" t="s">
        <v>917</v>
      </c>
      <c r="F196" s="259" t="s">
        <v>917</v>
      </c>
      <c r="G196" s="259" t="s">
        <v>917</v>
      </c>
      <c r="H196" s="259">
        <v>290.90909090909093</v>
      </c>
      <c r="I196" s="259">
        <v>295.45454545454544</v>
      </c>
      <c r="J196" s="259">
        <v>309.09090909090907</v>
      </c>
      <c r="K196" s="259"/>
      <c r="L196" s="259"/>
      <c r="M196" s="67" t="s">
        <v>906</v>
      </c>
      <c r="N196" s="190" t="s">
        <v>906</v>
      </c>
    </row>
    <row r="197" spans="1:15" ht="15" customHeight="1" x14ac:dyDescent="0.2">
      <c r="A197" s="187">
        <v>317</v>
      </c>
      <c r="B197" s="76" t="s">
        <v>889</v>
      </c>
      <c r="C197" s="188" t="s">
        <v>881</v>
      </c>
      <c r="D197" s="259" t="s">
        <v>917</v>
      </c>
      <c r="E197" s="259" t="s">
        <v>917</v>
      </c>
      <c r="F197" s="259" t="s">
        <v>917</v>
      </c>
      <c r="G197" s="259" t="s">
        <v>917</v>
      </c>
      <c r="H197" s="259">
        <v>290.90909090909093</v>
      </c>
      <c r="I197" s="259">
        <v>295.45454545454544</v>
      </c>
      <c r="J197" s="259">
        <v>309.09090909090907</v>
      </c>
      <c r="K197" s="259"/>
      <c r="L197" s="259"/>
      <c r="M197" s="67" t="s">
        <v>906</v>
      </c>
      <c r="N197" s="190" t="s">
        <v>906</v>
      </c>
    </row>
    <row r="198" spans="1:15" ht="15" customHeight="1" x14ac:dyDescent="0.2">
      <c r="A198" s="187">
        <v>301</v>
      </c>
      <c r="B198" s="76" t="s">
        <v>873</v>
      </c>
      <c r="C198" s="188" t="s">
        <v>865</v>
      </c>
      <c r="D198" s="259" t="s">
        <v>917</v>
      </c>
      <c r="E198" s="259" t="s">
        <v>917</v>
      </c>
      <c r="F198" s="259" t="s">
        <v>917</v>
      </c>
      <c r="G198" s="259" t="s">
        <v>917</v>
      </c>
      <c r="H198" s="259">
        <v>295.45454545454544</v>
      </c>
      <c r="I198" s="259">
        <v>300</v>
      </c>
      <c r="J198" s="259">
        <v>313.63636363636363</v>
      </c>
      <c r="K198" s="259"/>
      <c r="L198" s="259"/>
      <c r="M198" s="67" t="s">
        <v>906</v>
      </c>
      <c r="N198" s="190" t="s">
        <v>906</v>
      </c>
    </row>
    <row r="199" spans="1:15" ht="15" customHeight="1" x14ac:dyDescent="0.2">
      <c r="A199" s="187">
        <v>292</v>
      </c>
      <c r="B199" s="76" t="s">
        <v>863</v>
      </c>
      <c r="C199" s="188" t="s">
        <v>665</v>
      </c>
      <c r="D199" s="259" t="s">
        <v>917</v>
      </c>
      <c r="E199" s="259" t="s">
        <v>917</v>
      </c>
      <c r="F199" s="259" t="s">
        <v>917</v>
      </c>
      <c r="G199" s="259" t="s">
        <v>917</v>
      </c>
      <c r="H199" s="259">
        <v>297.72727272727275</v>
      </c>
      <c r="I199" s="259">
        <v>302.27272727272725</v>
      </c>
      <c r="J199" s="259">
        <v>315.90909090909093</v>
      </c>
      <c r="K199" s="259"/>
      <c r="L199" s="259"/>
      <c r="M199" s="67" t="s">
        <v>906</v>
      </c>
      <c r="N199" s="190" t="s">
        <v>906</v>
      </c>
    </row>
    <row r="200" spans="1:15" ht="15" customHeight="1" x14ac:dyDescent="0.2">
      <c r="A200" s="187">
        <v>120</v>
      </c>
      <c r="B200" s="76" t="s">
        <v>707</v>
      </c>
      <c r="C200" s="188" t="s">
        <v>706</v>
      </c>
      <c r="D200" s="259">
        <v>113.63636363636364</v>
      </c>
      <c r="E200" s="259">
        <v>118.18181818181819</v>
      </c>
      <c r="F200" s="259">
        <v>140.90909090909091</v>
      </c>
      <c r="G200" s="259">
        <v>163.63636363636363</v>
      </c>
      <c r="H200" s="259">
        <v>300</v>
      </c>
      <c r="I200" s="259">
        <v>309.09090909090907</v>
      </c>
      <c r="J200" s="259">
        <v>331.81818181818181</v>
      </c>
      <c r="K200" s="259">
        <v>31.818181818181817</v>
      </c>
      <c r="L200" s="259">
        <v>68.181818181818187</v>
      </c>
      <c r="M200" s="67" t="s">
        <v>920</v>
      </c>
      <c r="N200" s="190" t="s">
        <v>930</v>
      </c>
    </row>
    <row r="201" spans="1:15" ht="15" customHeight="1" x14ac:dyDescent="0.2">
      <c r="A201" s="187">
        <v>283</v>
      </c>
      <c r="B201" s="76" t="s">
        <v>854</v>
      </c>
      <c r="C201" s="188" t="s">
        <v>704</v>
      </c>
      <c r="D201" s="259" t="s">
        <v>917</v>
      </c>
      <c r="E201" s="259" t="s">
        <v>917</v>
      </c>
      <c r="F201" s="259" t="s">
        <v>917</v>
      </c>
      <c r="G201" s="259" t="s">
        <v>917</v>
      </c>
      <c r="H201" s="259">
        <v>300</v>
      </c>
      <c r="I201" s="259">
        <v>304.54545454545456</v>
      </c>
      <c r="J201" s="259">
        <v>318.18181818181819</v>
      </c>
      <c r="K201" s="259"/>
      <c r="L201" s="259"/>
      <c r="M201" s="67" t="s">
        <v>906</v>
      </c>
      <c r="N201" s="190" t="s">
        <v>906</v>
      </c>
    </row>
    <row r="202" spans="1:15" ht="15" customHeight="1" x14ac:dyDescent="0.2">
      <c r="A202" s="187">
        <v>303</v>
      </c>
      <c r="B202" s="76" t="s">
        <v>875</v>
      </c>
      <c r="C202" s="188" t="s">
        <v>706</v>
      </c>
      <c r="D202" s="259" t="s">
        <v>917</v>
      </c>
      <c r="E202" s="259" t="s">
        <v>917</v>
      </c>
      <c r="F202" s="259" t="s">
        <v>917</v>
      </c>
      <c r="G202" s="259" t="s">
        <v>917</v>
      </c>
      <c r="H202" s="259">
        <v>300</v>
      </c>
      <c r="I202" s="259">
        <v>304.54545454545456</v>
      </c>
      <c r="J202" s="259">
        <v>318.18181818181819</v>
      </c>
      <c r="K202" s="259"/>
      <c r="L202" s="259"/>
      <c r="M202" s="67" t="s">
        <v>906</v>
      </c>
      <c r="N202" s="190" t="s">
        <v>906</v>
      </c>
    </row>
    <row r="203" spans="1:15" ht="15" customHeight="1" x14ac:dyDescent="0.2">
      <c r="A203" s="187">
        <v>73</v>
      </c>
      <c r="B203" s="76" t="s">
        <v>646</v>
      </c>
      <c r="C203" s="188" t="s">
        <v>647</v>
      </c>
      <c r="D203" s="259">
        <v>127.27272727272727</v>
      </c>
      <c r="E203" s="259">
        <v>131.81818181818181</v>
      </c>
      <c r="F203" s="259">
        <v>163.63636363636363</v>
      </c>
      <c r="G203" s="259">
        <v>209.09090909090909</v>
      </c>
      <c r="H203" s="259">
        <v>304.54545454545456</v>
      </c>
      <c r="I203" s="259">
        <v>313.63636363636363</v>
      </c>
      <c r="J203" s="259">
        <v>336.36363636363637</v>
      </c>
      <c r="K203" s="259">
        <v>31.818181818181817</v>
      </c>
      <c r="L203" s="259">
        <v>68.181818181818187</v>
      </c>
      <c r="M203" s="67" t="s">
        <v>921</v>
      </c>
      <c r="N203" s="190" t="s">
        <v>929</v>
      </c>
      <c r="O203" s="66" t="s">
        <v>907</v>
      </c>
    </row>
    <row r="204" spans="1:15" ht="15" customHeight="1" x14ac:dyDescent="0.2">
      <c r="A204" s="187">
        <v>286</v>
      </c>
      <c r="B204" s="76" t="s">
        <v>857</v>
      </c>
      <c r="C204" s="188" t="s">
        <v>704</v>
      </c>
      <c r="D204" s="259" t="s">
        <v>917</v>
      </c>
      <c r="E204" s="259" t="s">
        <v>917</v>
      </c>
      <c r="F204" s="259" t="s">
        <v>917</v>
      </c>
      <c r="G204" s="259" t="s">
        <v>917</v>
      </c>
      <c r="H204" s="259">
        <v>304.54545454545456</v>
      </c>
      <c r="I204" s="259">
        <v>309.09090909090907</v>
      </c>
      <c r="J204" s="259">
        <v>322.72727272727275</v>
      </c>
      <c r="K204" s="259"/>
      <c r="L204" s="259"/>
      <c r="M204" s="67" t="s">
        <v>906</v>
      </c>
      <c r="N204" s="190" t="s">
        <v>906</v>
      </c>
    </row>
    <row r="205" spans="1:15" ht="15" customHeight="1" x14ac:dyDescent="0.2">
      <c r="A205" s="187">
        <v>296</v>
      </c>
      <c r="B205" s="76" t="s">
        <v>868</v>
      </c>
      <c r="C205" s="188" t="s">
        <v>865</v>
      </c>
      <c r="D205" s="259" t="s">
        <v>917</v>
      </c>
      <c r="E205" s="259" t="s">
        <v>917</v>
      </c>
      <c r="F205" s="259" t="s">
        <v>917</v>
      </c>
      <c r="G205" s="259" t="s">
        <v>917</v>
      </c>
      <c r="H205" s="259">
        <v>304.54545454545456</v>
      </c>
      <c r="I205" s="259">
        <v>309.09090909090907</v>
      </c>
      <c r="J205" s="259">
        <v>322.72727272727275</v>
      </c>
      <c r="K205" s="259"/>
      <c r="L205" s="259"/>
      <c r="M205" s="67" t="s">
        <v>906</v>
      </c>
      <c r="N205" s="190" t="s">
        <v>906</v>
      </c>
    </row>
    <row r="206" spans="1:15" ht="15" customHeight="1" x14ac:dyDescent="0.2">
      <c r="A206" s="187">
        <v>299</v>
      </c>
      <c r="B206" s="76" t="s">
        <v>871</v>
      </c>
      <c r="C206" s="188" t="s">
        <v>865</v>
      </c>
      <c r="D206" s="259" t="s">
        <v>917</v>
      </c>
      <c r="E206" s="259" t="s">
        <v>917</v>
      </c>
      <c r="F206" s="259" t="s">
        <v>917</v>
      </c>
      <c r="G206" s="259" t="s">
        <v>917</v>
      </c>
      <c r="H206" s="259">
        <v>304.54545454545456</v>
      </c>
      <c r="I206" s="259">
        <v>309.09090909090907</v>
      </c>
      <c r="J206" s="259">
        <v>322.72727272727275</v>
      </c>
      <c r="K206" s="259"/>
      <c r="L206" s="259"/>
      <c r="M206" s="67" t="s">
        <v>906</v>
      </c>
      <c r="N206" s="190" t="s">
        <v>906</v>
      </c>
      <c r="O206" s="66" t="s">
        <v>909</v>
      </c>
    </row>
    <row r="207" spans="1:15" ht="15" customHeight="1" x14ac:dyDescent="0.2">
      <c r="A207" s="187">
        <v>289</v>
      </c>
      <c r="B207" s="76" t="s">
        <v>860</v>
      </c>
      <c r="C207" s="188" t="s">
        <v>665</v>
      </c>
      <c r="D207" s="259" t="s">
        <v>917</v>
      </c>
      <c r="E207" s="259" t="s">
        <v>917</v>
      </c>
      <c r="F207" s="259" t="s">
        <v>917</v>
      </c>
      <c r="G207" s="259" t="s">
        <v>917</v>
      </c>
      <c r="H207" s="259">
        <v>309.09090909090907</v>
      </c>
      <c r="I207" s="259">
        <v>313.63636363636363</v>
      </c>
      <c r="J207" s="259">
        <v>327.27272727272725</v>
      </c>
      <c r="K207" s="259"/>
      <c r="L207" s="259"/>
      <c r="M207" s="67" t="s">
        <v>906</v>
      </c>
      <c r="N207" s="190" t="s">
        <v>906</v>
      </c>
      <c r="O207" s="66" t="s">
        <v>907</v>
      </c>
    </row>
    <row r="208" spans="1:15" ht="15" customHeight="1" x14ac:dyDescent="0.2">
      <c r="A208" s="187">
        <v>311</v>
      </c>
      <c r="B208" s="76" t="s">
        <v>884</v>
      </c>
      <c r="C208" s="188" t="s">
        <v>881</v>
      </c>
      <c r="D208" s="259" t="s">
        <v>917</v>
      </c>
      <c r="E208" s="259" t="s">
        <v>917</v>
      </c>
      <c r="F208" s="259" t="s">
        <v>917</v>
      </c>
      <c r="G208" s="259" t="s">
        <v>917</v>
      </c>
      <c r="H208" s="259">
        <v>311.36363636363637</v>
      </c>
      <c r="I208" s="259">
        <v>315.90909090909093</v>
      </c>
      <c r="J208" s="259">
        <v>329.54545454545456</v>
      </c>
      <c r="K208" s="259"/>
      <c r="L208" s="259"/>
      <c r="M208" s="67" t="s">
        <v>906</v>
      </c>
      <c r="N208" s="190" t="s">
        <v>906</v>
      </c>
    </row>
    <row r="209" spans="1:15" ht="15" customHeight="1" x14ac:dyDescent="0.2">
      <c r="A209" s="187">
        <v>298</v>
      </c>
      <c r="B209" s="76" t="s">
        <v>870</v>
      </c>
      <c r="C209" s="188" t="s">
        <v>865</v>
      </c>
      <c r="D209" s="259" t="s">
        <v>917</v>
      </c>
      <c r="E209" s="259" t="s">
        <v>917</v>
      </c>
      <c r="F209" s="259" t="s">
        <v>917</v>
      </c>
      <c r="G209" s="259" t="s">
        <v>917</v>
      </c>
      <c r="H209" s="259">
        <v>313.63636363636363</v>
      </c>
      <c r="I209" s="259">
        <v>318.18181818181819</v>
      </c>
      <c r="J209" s="259">
        <v>331.81818181818181</v>
      </c>
      <c r="K209" s="259"/>
      <c r="L209" s="259"/>
      <c r="M209" s="67" t="s">
        <v>906</v>
      </c>
      <c r="N209" s="190" t="s">
        <v>906</v>
      </c>
    </row>
    <row r="210" spans="1:15" ht="15" customHeight="1" x14ac:dyDescent="0.2">
      <c r="A210" s="187">
        <v>300</v>
      </c>
      <c r="B210" s="76" t="s">
        <v>872</v>
      </c>
      <c r="C210" s="188" t="s">
        <v>865</v>
      </c>
      <c r="D210" s="259" t="s">
        <v>917</v>
      </c>
      <c r="E210" s="259" t="s">
        <v>917</v>
      </c>
      <c r="F210" s="259" t="s">
        <v>917</v>
      </c>
      <c r="G210" s="259" t="s">
        <v>917</v>
      </c>
      <c r="H210" s="259">
        <v>313.63636363636363</v>
      </c>
      <c r="I210" s="259">
        <v>318.18181818181819</v>
      </c>
      <c r="J210" s="259">
        <v>331.81818181818181</v>
      </c>
      <c r="K210" s="259"/>
      <c r="L210" s="259"/>
      <c r="M210" s="67" t="s">
        <v>906</v>
      </c>
      <c r="N210" s="190" t="s">
        <v>906</v>
      </c>
    </row>
    <row r="211" spans="1:15" ht="15" customHeight="1" x14ac:dyDescent="0.2">
      <c r="A211" s="187">
        <v>219</v>
      </c>
      <c r="B211" s="76" t="s">
        <v>796</v>
      </c>
      <c r="C211" s="188" t="s">
        <v>642</v>
      </c>
      <c r="D211" s="259" t="s">
        <v>917</v>
      </c>
      <c r="E211" s="259" t="s">
        <v>917</v>
      </c>
      <c r="F211" s="259" t="s">
        <v>917</v>
      </c>
      <c r="G211" s="259" t="s">
        <v>917</v>
      </c>
      <c r="H211" s="259">
        <v>315.54545454545456</v>
      </c>
      <c r="I211" s="259">
        <v>320.09090909090907</v>
      </c>
      <c r="J211" s="259">
        <v>333.72727272727275</v>
      </c>
      <c r="K211" s="259"/>
      <c r="L211" s="259"/>
      <c r="M211" s="67" t="s">
        <v>906</v>
      </c>
      <c r="N211" s="190" t="s">
        <v>906</v>
      </c>
    </row>
    <row r="212" spans="1:15" ht="15" customHeight="1" x14ac:dyDescent="0.2">
      <c r="A212" s="187">
        <v>285</v>
      </c>
      <c r="B212" s="76" t="s">
        <v>856</v>
      </c>
      <c r="C212" s="188" t="s">
        <v>704</v>
      </c>
      <c r="D212" s="259" t="s">
        <v>917</v>
      </c>
      <c r="E212" s="259" t="s">
        <v>917</v>
      </c>
      <c r="F212" s="259" t="s">
        <v>917</v>
      </c>
      <c r="G212" s="259" t="s">
        <v>917</v>
      </c>
      <c r="H212" s="259">
        <v>315.90909090909093</v>
      </c>
      <c r="I212" s="259">
        <v>320.45454545454544</v>
      </c>
      <c r="J212" s="259">
        <v>334.09090909090907</v>
      </c>
      <c r="K212" s="259"/>
      <c r="L212" s="259"/>
      <c r="M212" s="67" t="s">
        <v>906</v>
      </c>
      <c r="N212" s="190" t="s">
        <v>906</v>
      </c>
    </row>
    <row r="213" spans="1:15" ht="15" customHeight="1" x14ac:dyDescent="0.2">
      <c r="A213" s="187">
        <v>221</v>
      </c>
      <c r="B213" s="76" t="s">
        <v>798</v>
      </c>
      <c r="C213" s="188" t="s">
        <v>642</v>
      </c>
      <c r="D213" s="259" t="s">
        <v>917</v>
      </c>
      <c r="E213" s="259" t="s">
        <v>917</v>
      </c>
      <c r="F213" s="259" t="s">
        <v>917</v>
      </c>
      <c r="G213" s="259" t="s">
        <v>917</v>
      </c>
      <c r="H213" s="259">
        <v>316.31818181818181</v>
      </c>
      <c r="I213" s="259">
        <v>320.86363636363637</v>
      </c>
      <c r="J213" s="259">
        <v>334.5</v>
      </c>
      <c r="K213" s="259"/>
      <c r="L213" s="259"/>
      <c r="M213" s="67" t="s">
        <v>906</v>
      </c>
      <c r="N213" s="190" t="s">
        <v>906</v>
      </c>
    </row>
    <row r="214" spans="1:15" ht="15" customHeight="1" x14ac:dyDescent="0.2">
      <c r="A214" s="187">
        <v>225</v>
      </c>
      <c r="B214" s="76" t="s">
        <v>802</v>
      </c>
      <c r="C214" s="188" t="s">
        <v>642</v>
      </c>
      <c r="D214" s="259" t="s">
        <v>917</v>
      </c>
      <c r="E214" s="259" t="s">
        <v>917</v>
      </c>
      <c r="F214" s="259" t="s">
        <v>917</v>
      </c>
      <c r="G214" s="259" t="s">
        <v>917</v>
      </c>
      <c r="H214" s="259">
        <v>318.18181818181819</v>
      </c>
      <c r="I214" s="259">
        <v>322.72727272727275</v>
      </c>
      <c r="J214" s="259">
        <v>336.36363636363637</v>
      </c>
      <c r="K214" s="259"/>
      <c r="L214" s="259"/>
      <c r="M214" s="67" t="s">
        <v>906</v>
      </c>
      <c r="N214" s="190" t="s">
        <v>906</v>
      </c>
    </row>
    <row r="215" spans="1:15" ht="15" customHeight="1" x14ac:dyDescent="0.2">
      <c r="A215" s="187">
        <v>226</v>
      </c>
      <c r="B215" s="76" t="s">
        <v>803</v>
      </c>
      <c r="C215" s="188" t="s">
        <v>642</v>
      </c>
      <c r="D215" s="259" t="s">
        <v>917</v>
      </c>
      <c r="E215" s="259" t="s">
        <v>917</v>
      </c>
      <c r="F215" s="259" t="s">
        <v>917</v>
      </c>
      <c r="G215" s="259" t="s">
        <v>917</v>
      </c>
      <c r="H215" s="259">
        <v>318.18181818181819</v>
      </c>
      <c r="I215" s="259">
        <v>322.72727272727275</v>
      </c>
      <c r="J215" s="259">
        <v>336.36363636363637</v>
      </c>
      <c r="K215" s="259"/>
      <c r="L215" s="259"/>
      <c r="M215" s="67" t="s">
        <v>906</v>
      </c>
      <c r="N215" s="190" t="s">
        <v>906</v>
      </c>
      <c r="O215" s="66" t="s">
        <v>910</v>
      </c>
    </row>
    <row r="216" spans="1:15" ht="15" customHeight="1" x14ac:dyDescent="0.2">
      <c r="A216" s="187">
        <v>291</v>
      </c>
      <c r="B216" s="76" t="s">
        <v>862</v>
      </c>
      <c r="C216" s="188" t="s">
        <v>665</v>
      </c>
      <c r="D216" s="259" t="s">
        <v>917</v>
      </c>
      <c r="E216" s="259" t="s">
        <v>917</v>
      </c>
      <c r="F216" s="259" t="s">
        <v>917</v>
      </c>
      <c r="G216" s="259" t="s">
        <v>917</v>
      </c>
      <c r="H216" s="259">
        <v>320.45454545454544</v>
      </c>
      <c r="I216" s="259">
        <v>325</v>
      </c>
      <c r="J216" s="259">
        <v>338.63636363636363</v>
      </c>
      <c r="K216" s="259"/>
      <c r="L216" s="259"/>
      <c r="M216" s="67" t="s">
        <v>906</v>
      </c>
      <c r="N216" s="190" t="s">
        <v>906</v>
      </c>
    </row>
    <row r="217" spans="1:15" ht="15" customHeight="1" x14ac:dyDescent="0.2">
      <c r="A217" s="187">
        <v>288</v>
      </c>
      <c r="B217" s="76" t="s">
        <v>859</v>
      </c>
      <c r="C217" s="188" t="s">
        <v>665</v>
      </c>
      <c r="D217" s="259" t="s">
        <v>917</v>
      </c>
      <c r="E217" s="259" t="s">
        <v>917</v>
      </c>
      <c r="F217" s="259" t="s">
        <v>917</v>
      </c>
      <c r="G217" s="259" t="s">
        <v>917</v>
      </c>
      <c r="H217" s="259">
        <v>322.72727272727275</v>
      </c>
      <c r="I217" s="259">
        <v>327.27272727272725</v>
      </c>
      <c r="J217" s="259">
        <v>340.90909090909093</v>
      </c>
      <c r="K217" s="259"/>
      <c r="L217" s="259"/>
      <c r="M217" s="67" t="s">
        <v>906</v>
      </c>
      <c r="N217" s="190" t="s">
        <v>906</v>
      </c>
      <c r="O217" s="66" t="s">
        <v>910</v>
      </c>
    </row>
    <row r="218" spans="1:15" ht="15" customHeight="1" x14ac:dyDescent="0.2">
      <c r="A218" s="187">
        <v>290</v>
      </c>
      <c r="B218" s="76" t="s">
        <v>861</v>
      </c>
      <c r="C218" s="188" t="s">
        <v>665</v>
      </c>
      <c r="D218" s="259" t="s">
        <v>917</v>
      </c>
      <c r="E218" s="259" t="s">
        <v>917</v>
      </c>
      <c r="F218" s="259" t="s">
        <v>917</v>
      </c>
      <c r="G218" s="259" t="s">
        <v>917</v>
      </c>
      <c r="H218" s="259">
        <v>322.72727272727275</v>
      </c>
      <c r="I218" s="259">
        <v>327.27272727272725</v>
      </c>
      <c r="J218" s="259">
        <v>340.90909090909093</v>
      </c>
      <c r="K218" s="259"/>
      <c r="L218" s="259"/>
      <c r="M218" s="67" t="s">
        <v>906</v>
      </c>
      <c r="N218" s="190" t="s">
        <v>906</v>
      </c>
      <c r="O218" s="66" t="s">
        <v>911</v>
      </c>
    </row>
    <row r="219" spans="1:15" ht="15" customHeight="1" x14ac:dyDescent="0.2">
      <c r="A219" s="187">
        <v>218</v>
      </c>
      <c r="B219" s="76" t="s">
        <v>795</v>
      </c>
      <c r="C219" s="188" t="s">
        <v>642</v>
      </c>
      <c r="D219" s="259" t="s">
        <v>917</v>
      </c>
      <c r="E219" s="259" t="s">
        <v>917</v>
      </c>
      <c r="F219" s="259" t="s">
        <v>917</v>
      </c>
      <c r="G219" s="259" t="s">
        <v>917</v>
      </c>
      <c r="H219" s="259">
        <v>324.27272727272725</v>
      </c>
      <c r="I219" s="259">
        <v>328.81818181818181</v>
      </c>
      <c r="J219" s="259">
        <v>342.45454545454544</v>
      </c>
      <c r="K219" s="259"/>
      <c r="L219" s="259"/>
      <c r="M219" s="67" t="s">
        <v>906</v>
      </c>
      <c r="N219" s="190" t="s">
        <v>906</v>
      </c>
      <c r="O219" s="66" t="s">
        <v>911</v>
      </c>
    </row>
    <row r="220" spans="1:15" ht="15" customHeight="1" x14ac:dyDescent="0.2">
      <c r="A220" s="187">
        <v>287</v>
      </c>
      <c r="B220" s="76" t="s">
        <v>858</v>
      </c>
      <c r="C220" s="188" t="s">
        <v>665</v>
      </c>
      <c r="D220" s="259" t="s">
        <v>917</v>
      </c>
      <c r="E220" s="259" t="s">
        <v>917</v>
      </c>
      <c r="F220" s="259" t="s">
        <v>917</v>
      </c>
      <c r="G220" s="259" t="s">
        <v>917</v>
      </c>
      <c r="H220" s="259">
        <v>325.5</v>
      </c>
      <c r="I220" s="259">
        <v>330.04545454545456</v>
      </c>
      <c r="J220" s="259">
        <v>343.68181818181819</v>
      </c>
      <c r="K220" s="259"/>
      <c r="L220" s="259"/>
      <c r="M220" s="67" t="s">
        <v>906</v>
      </c>
      <c r="N220" s="190" t="s">
        <v>906</v>
      </c>
    </row>
    <row r="221" spans="1:15" ht="15" customHeight="1" x14ac:dyDescent="0.2">
      <c r="A221" s="187">
        <v>217</v>
      </c>
      <c r="B221" s="76" t="s">
        <v>794</v>
      </c>
      <c r="C221" s="188" t="s">
        <v>642</v>
      </c>
      <c r="D221" s="259" t="s">
        <v>917</v>
      </c>
      <c r="E221" s="259" t="s">
        <v>917</v>
      </c>
      <c r="F221" s="259" t="s">
        <v>917</v>
      </c>
      <c r="G221" s="259" t="s">
        <v>917</v>
      </c>
      <c r="H221" s="259">
        <v>329.90909090909093</v>
      </c>
      <c r="I221" s="259">
        <v>334.45454545454544</v>
      </c>
      <c r="J221" s="259">
        <v>348.09090909090907</v>
      </c>
      <c r="K221" s="259"/>
      <c r="L221" s="259"/>
      <c r="M221" s="67" t="s">
        <v>906</v>
      </c>
      <c r="N221" s="190" t="s">
        <v>906</v>
      </c>
    </row>
    <row r="222" spans="1:15" ht="15" customHeight="1" x14ac:dyDescent="0.2">
      <c r="A222" s="187">
        <v>334</v>
      </c>
      <c r="B222" s="76" t="s">
        <v>905</v>
      </c>
      <c r="C222" s="188" t="s">
        <v>691</v>
      </c>
      <c r="D222" s="259" t="s">
        <v>917</v>
      </c>
      <c r="E222" s="259" t="s">
        <v>917</v>
      </c>
      <c r="F222" s="259" t="s">
        <v>917</v>
      </c>
      <c r="G222" s="259" t="s">
        <v>917</v>
      </c>
      <c r="H222" s="259">
        <v>334.09090909090907</v>
      </c>
      <c r="I222" s="259">
        <v>338.63636363636363</v>
      </c>
      <c r="J222" s="259">
        <v>352.27272727272725</v>
      </c>
      <c r="K222" s="259"/>
      <c r="L222" s="259"/>
      <c r="M222" s="67" t="s">
        <v>906</v>
      </c>
      <c r="N222" s="190" t="s">
        <v>906</v>
      </c>
    </row>
    <row r="223" spans="1:15" ht="15" customHeight="1" x14ac:dyDescent="0.2">
      <c r="A223" s="187">
        <v>38</v>
      </c>
      <c r="B223" s="76" t="s">
        <v>607</v>
      </c>
      <c r="C223" s="188" t="s">
        <v>270</v>
      </c>
      <c r="D223" s="259" t="s">
        <v>917</v>
      </c>
      <c r="E223" s="259" t="s">
        <v>917</v>
      </c>
      <c r="F223" s="259" t="s">
        <v>917</v>
      </c>
      <c r="G223" s="259" t="s">
        <v>917</v>
      </c>
      <c r="H223" s="259">
        <v>339.13043478260869</v>
      </c>
      <c r="I223" s="259">
        <v>343.47826086956519</v>
      </c>
      <c r="J223" s="259">
        <v>356.52173913043481</v>
      </c>
      <c r="K223" s="259"/>
      <c r="L223" s="259"/>
      <c r="M223" s="67"/>
      <c r="N223" s="190"/>
    </row>
    <row r="224" spans="1:15" ht="15" customHeight="1" x14ac:dyDescent="0.2">
      <c r="A224" s="187">
        <v>43</v>
      </c>
      <c r="B224" s="76" t="s">
        <v>612</v>
      </c>
      <c r="C224" s="188" t="s">
        <v>270</v>
      </c>
      <c r="D224" s="259" t="s">
        <v>917</v>
      </c>
      <c r="E224" s="259" t="s">
        <v>917</v>
      </c>
      <c r="F224" s="259" t="s">
        <v>917</v>
      </c>
      <c r="G224" s="259" t="s">
        <v>917</v>
      </c>
      <c r="H224" s="259">
        <v>339.13043478260869</v>
      </c>
      <c r="I224" s="259">
        <v>343.47826086956519</v>
      </c>
      <c r="J224" s="259">
        <v>356.52173913043481</v>
      </c>
      <c r="K224" s="259"/>
      <c r="L224" s="259"/>
      <c r="M224" s="67"/>
      <c r="N224" s="190"/>
    </row>
    <row r="225" spans="1:14" ht="15" customHeight="1" x14ac:dyDescent="0.2">
      <c r="A225" s="187">
        <v>44</v>
      </c>
      <c r="B225" s="76" t="s">
        <v>613</v>
      </c>
      <c r="C225" s="188" t="s">
        <v>270</v>
      </c>
      <c r="D225" s="259" t="s">
        <v>917</v>
      </c>
      <c r="E225" s="259" t="s">
        <v>917</v>
      </c>
      <c r="F225" s="259" t="s">
        <v>917</v>
      </c>
      <c r="G225" s="259" t="s">
        <v>917</v>
      </c>
      <c r="H225" s="259">
        <v>339.13043478260869</v>
      </c>
      <c r="I225" s="259">
        <v>343.47826086956519</v>
      </c>
      <c r="J225" s="259">
        <v>356.52173913043481</v>
      </c>
      <c r="K225" s="259"/>
      <c r="L225" s="259"/>
      <c r="M225" s="67"/>
      <c r="N225" s="190"/>
    </row>
    <row r="226" spans="1:14" ht="15" customHeight="1" x14ac:dyDescent="0.2">
      <c r="A226" s="187">
        <v>220</v>
      </c>
      <c r="B226" s="76" t="s">
        <v>797</v>
      </c>
      <c r="C226" s="188" t="s">
        <v>642</v>
      </c>
      <c r="D226" s="259" t="s">
        <v>917</v>
      </c>
      <c r="E226" s="259" t="s">
        <v>917</v>
      </c>
      <c r="F226" s="259" t="s">
        <v>917</v>
      </c>
      <c r="G226" s="259" t="s">
        <v>917</v>
      </c>
      <c r="H226" s="259">
        <v>339.72727272727275</v>
      </c>
      <c r="I226" s="259">
        <v>344.27272727272725</v>
      </c>
      <c r="J226" s="259">
        <v>357.90909090909093</v>
      </c>
      <c r="K226" s="259"/>
      <c r="L226" s="259"/>
      <c r="M226" s="67" t="s">
        <v>906</v>
      </c>
      <c r="N226" s="190" t="s">
        <v>906</v>
      </c>
    </row>
    <row r="227" spans="1:14" ht="15" customHeight="1" x14ac:dyDescent="0.2">
      <c r="A227" s="187">
        <v>118</v>
      </c>
      <c r="B227" s="76" t="s">
        <v>703</v>
      </c>
      <c r="C227" s="188" t="s">
        <v>704</v>
      </c>
      <c r="D227" s="259">
        <v>131.81818181818181</v>
      </c>
      <c r="E227" s="259">
        <v>140.90909090909091</v>
      </c>
      <c r="F227" s="259">
        <v>186.36363636363637</v>
      </c>
      <c r="G227" s="259">
        <v>209.09090909090909</v>
      </c>
      <c r="H227" s="259">
        <v>345.45454545454544</v>
      </c>
      <c r="I227" s="259">
        <v>354.54545454545456</v>
      </c>
      <c r="J227" s="259">
        <v>377.27272727272725</v>
      </c>
      <c r="K227" s="259">
        <v>31.818181818181817</v>
      </c>
      <c r="L227" s="259">
        <v>68.181818181818187</v>
      </c>
      <c r="M227" s="67" t="s">
        <v>921</v>
      </c>
      <c r="N227" s="190" t="s">
        <v>929</v>
      </c>
    </row>
    <row r="228" spans="1:14" ht="15" customHeight="1" x14ac:dyDescent="0.2">
      <c r="A228" s="187">
        <v>119</v>
      </c>
      <c r="B228" s="76" t="s">
        <v>705</v>
      </c>
      <c r="C228" s="188" t="s">
        <v>706</v>
      </c>
      <c r="D228" s="259">
        <v>127.27272727272727</v>
      </c>
      <c r="E228" s="259">
        <v>131.81818181818181</v>
      </c>
      <c r="F228" s="259">
        <v>163.63636363636363</v>
      </c>
      <c r="G228" s="259">
        <v>209.09090909090909</v>
      </c>
      <c r="H228" s="259">
        <v>345.45454545454544</v>
      </c>
      <c r="I228" s="259">
        <v>354.54545454545456</v>
      </c>
      <c r="J228" s="259">
        <v>377.27272727272725</v>
      </c>
      <c r="K228" s="259">
        <v>31.818181818181817</v>
      </c>
      <c r="L228" s="259">
        <v>68.181818181818187</v>
      </c>
      <c r="M228" s="67" t="s">
        <v>920</v>
      </c>
      <c r="N228" s="190"/>
    </row>
    <row r="229" spans="1:14" ht="15" customHeight="1" x14ac:dyDescent="0.2">
      <c r="A229" s="187">
        <v>121</v>
      </c>
      <c r="B229" s="76" t="s">
        <v>708</v>
      </c>
      <c r="C229" s="188" t="s">
        <v>706</v>
      </c>
      <c r="D229" s="259">
        <v>131.81818181818181</v>
      </c>
      <c r="E229" s="259">
        <v>136.36363636363637</v>
      </c>
      <c r="F229" s="259">
        <v>163.63636363636363</v>
      </c>
      <c r="G229" s="259">
        <v>209.09090909090909</v>
      </c>
      <c r="H229" s="259">
        <v>345.45454545454544</v>
      </c>
      <c r="I229" s="259">
        <v>354.54545454545456</v>
      </c>
      <c r="J229" s="259">
        <v>377.27272727272725</v>
      </c>
      <c r="K229" s="259">
        <v>31.818181818181817</v>
      </c>
      <c r="L229" s="259">
        <v>68.181818181818187</v>
      </c>
      <c r="M229" s="67" t="s">
        <v>920</v>
      </c>
      <c r="N229" s="190"/>
    </row>
    <row r="230" spans="1:14" ht="15" customHeight="1" x14ac:dyDescent="0.2">
      <c r="A230" s="187">
        <v>108</v>
      </c>
      <c r="B230" s="76" t="s">
        <v>690</v>
      </c>
      <c r="C230" s="188" t="s">
        <v>691</v>
      </c>
      <c r="D230" s="259">
        <v>163.63636363636363</v>
      </c>
      <c r="E230" s="259">
        <v>177.27272727272728</v>
      </c>
      <c r="F230" s="259">
        <v>209.09090909090909</v>
      </c>
      <c r="G230" s="259">
        <v>254.54545454545453</v>
      </c>
      <c r="H230" s="259">
        <v>350</v>
      </c>
      <c r="I230" s="259">
        <v>359.09090909090907</v>
      </c>
      <c r="J230" s="259">
        <v>381.81818181818181</v>
      </c>
      <c r="K230" s="259">
        <v>31.818181818181817</v>
      </c>
      <c r="L230" s="259">
        <v>68.181818181818187</v>
      </c>
      <c r="M230" s="67" t="s">
        <v>920</v>
      </c>
      <c r="N230" s="190" t="s">
        <v>930</v>
      </c>
    </row>
    <row r="231" spans="1:14" ht="15" customHeight="1" x14ac:dyDescent="0.2">
      <c r="A231" s="187">
        <v>42</v>
      </c>
      <c r="B231" s="76" t="s">
        <v>611</v>
      </c>
      <c r="C231" s="188" t="s">
        <v>270</v>
      </c>
      <c r="D231" s="259" t="s">
        <v>917</v>
      </c>
      <c r="E231" s="259" t="s">
        <v>917</v>
      </c>
      <c r="F231" s="259" t="s">
        <v>917</v>
      </c>
      <c r="G231" s="259" t="s">
        <v>917</v>
      </c>
      <c r="H231" s="259">
        <v>352.17391304347825</v>
      </c>
      <c r="I231" s="259">
        <v>356.52173913043481</v>
      </c>
      <c r="J231" s="259">
        <v>369.56521739130437</v>
      </c>
      <c r="K231" s="259"/>
      <c r="L231" s="259"/>
      <c r="M231" s="67"/>
      <c r="N231" s="190"/>
    </row>
    <row r="232" spans="1:14" ht="15" customHeight="1" x14ac:dyDescent="0.2">
      <c r="A232" s="187">
        <v>322</v>
      </c>
      <c r="B232" s="76" t="s">
        <v>894</v>
      </c>
      <c r="C232" s="188" t="s">
        <v>693</v>
      </c>
      <c r="D232" s="259" t="s">
        <v>917</v>
      </c>
      <c r="E232" s="259" t="s">
        <v>917</v>
      </c>
      <c r="F232" s="259" t="s">
        <v>917</v>
      </c>
      <c r="G232" s="259" t="s">
        <v>917</v>
      </c>
      <c r="H232" s="259">
        <v>354.54545454545456</v>
      </c>
      <c r="I232" s="259">
        <v>359.09090909090907</v>
      </c>
      <c r="J232" s="259">
        <v>372.72727272727275</v>
      </c>
      <c r="K232" s="259"/>
      <c r="L232" s="259"/>
      <c r="M232" s="67" t="s">
        <v>906</v>
      </c>
      <c r="N232" s="190" t="s">
        <v>906</v>
      </c>
    </row>
    <row r="233" spans="1:14" ht="15" customHeight="1" x14ac:dyDescent="0.2">
      <c r="A233" s="187">
        <v>323</v>
      </c>
      <c r="B233" s="76" t="s">
        <v>895</v>
      </c>
      <c r="C233" s="188" t="s">
        <v>693</v>
      </c>
      <c r="D233" s="259" t="s">
        <v>917</v>
      </c>
      <c r="E233" s="259" t="s">
        <v>917</v>
      </c>
      <c r="F233" s="259" t="s">
        <v>917</v>
      </c>
      <c r="G233" s="259" t="s">
        <v>917</v>
      </c>
      <c r="H233" s="259">
        <v>354.54545454545456</v>
      </c>
      <c r="I233" s="259">
        <v>359.09090909090907</v>
      </c>
      <c r="J233" s="259">
        <v>372.72727272727275</v>
      </c>
      <c r="K233" s="259"/>
      <c r="L233" s="259"/>
      <c r="M233" s="67" t="s">
        <v>906</v>
      </c>
      <c r="N233" s="190" t="s">
        <v>906</v>
      </c>
    </row>
    <row r="234" spans="1:14" ht="15" customHeight="1" x14ac:dyDescent="0.2">
      <c r="A234" s="187">
        <v>326</v>
      </c>
      <c r="B234" s="76" t="s">
        <v>898</v>
      </c>
      <c r="C234" s="188" t="s">
        <v>693</v>
      </c>
      <c r="D234" s="259" t="s">
        <v>917</v>
      </c>
      <c r="E234" s="259" t="s">
        <v>917</v>
      </c>
      <c r="F234" s="259" t="s">
        <v>917</v>
      </c>
      <c r="G234" s="259" t="s">
        <v>917</v>
      </c>
      <c r="H234" s="259">
        <v>354.54545454545456</v>
      </c>
      <c r="I234" s="259">
        <v>359.09090909090907</v>
      </c>
      <c r="J234" s="259">
        <v>372.72727272727275</v>
      </c>
      <c r="K234" s="259"/>
      <c r="L234" s="259"/>
      <c r="M234" s="67" t="s">
        <v>906</v>
      </c>
      <c r="N234" s="190" t="s">
        <v>906</v>
      </c>
    </row>
    <row r="235" spans="1:14" ht="15" customHeight="1" x14ac:dyDescent="0.2">
      <c r="A235" s="187">
        <v>327</v>
      </c>
      <c r="B235" s="76" t="s">
        <v>899</v>
      </c>
      <c r="C235" s="188" t="s">
        <v>693</v>
      </c>
      <c r="D235" s="259" t="s">
        <v>917</v>
      </c>
      <c r="E235" s="259" t="s">
        <v>917</v>
      </c>
      <c r="F235" s="259" t="s">
        <v>917</v>
      </c>
      <c r="G235" s="259" t="s">
        <v>917</v>
      </c>
      <c r="H235" s="259">
        <v>354.54545454545456</v>
      </c>
      <c r="I235" s="259">
        <v>359.09090909090907</v>
      </c>
      <c r="J235" s="259">
        <v>372.72727272727275</v>
      </c>
      <c r="K235" s="259"/>
      <c r="L235" s="259"/>
      <c r="M235" s="67" t="s">
        <v>906</v>
      </c>
      <c r="N235" s="190" t="s">
        <v>906</v>
      </c>
    </row>
    <row r="236" spans="1:14" ht="15" customHeight="1" x14ac:dyDescent="0.2">
      <c r="A236" s="187">
        <v>39</v>
      </c>
      <c r="B236" s="76" t="s">
        <v>608</v>
      </c>
      <c r="C236" s="188" t="s">
        <v>270</v>
      </c>
      <c r="D236" s="259" t="s">
        <v>917</v>
      </c>
      <c r="E236" s="259" t="s">
        <v>917</v>
      </c>
      <c r="F236" s="259" t="s">
        <v>917</v>
      </c>
      <c r="G236" s="259" t="s">
        <v>917</v>
      </c>
      <c r="H236" s="259">
        <v>356.52173913043481</v>
      </c>
      <c r="I236" s="259">
        <v>360.86956521739131</v>
      </c>
      <c r="J236" s="259">
        <v>373.91304347826087</v>
      </c>
      <c r="K236" s="259"/>
      <c r="L236" s="259"/>
      <c r="M236" s="67"/>
      <c r="N236" s="190"/>
    </row>
    <row r="237" spans="1:14" ht="15" customHeight="1" x14ac:dyDescent="0.2">
      <c r="A237" s="187">
        <v>40</v>
      </c>
      <c r="B237" s="76" t="s">
        <v>609</v>
      </c>
      <c r="C237" s="188" t="s">
        <v>270</v>
      </c>
      <c r="D237" s="259" t="s">
        <v>917</v>
      </c>
      <c r="E237" s="259" t="s">
        <v>917</v>
      </c>
      <c r="F237" s="259" t="s">
        <v>917</v>
      </c>
      <c r="G237" s="259" t="s">
        <v>917</v>
      </c>
      <c r="H237" s="259">
        <v>356.52173913043481</v>
      </c>
      <c r="I237" s="259">
        <v>360.86956521739131</v>
      </c>
      <c r="J237" s="259">
        <v>373.91304347826087</v>
      </c>
      <c r="K237" s="259"/>
      <c r="L237" s="259"/>
      <c r="M237" s="67"/>
      <c r="N237" s="190"/>
    </row>
    <row r="238" spans="1:14" ht="15" customHeight="1" x14ac:dyDescent="0.2">
      <c r="A238" s="187">
        <v>222</v>
      </c>
      <c r="B238" s="76" t="s">
        <v>799</v>
      </c>
      <c r="C238" s="188" t="s">
        <v>642</v>
      </c>
      <c r="D238" s="259" t="s">
        <v>917</v>
      </c>
      <c r="E238" s="259" t="s">
        <v>917</v>
      </c>
      <c r="F238" s="259" t="s">
        <v>917</v>
      </c>
      <c r="G238" s="259" t="s">
        <v>917</v>
      </c>
      <c r="H238" s="259">
        <v>366</v>
      </c>
      <c r="I238" s="259">
        <v>370.54545454545456</v>
      </c>
      <c r="J238" s="259">
        <v>384.18181818181819</v>
      </c>
      <c r="K238" s="259"/>
      <c r="L238" s="259"/>
      <c r="M238" s="67" t="s">
        <v>906</v>
      </c>
      <c r="N238" s="190" t="s">
        <v>906</v>
      </c>
    </row>
    <row r="239" spans="1:14" ht="15" customHeight="1" x14ac:dyDescent="0.2">
      <c r="A239" s="187">
        <v>324</v>
      </c>
      <c r="B239" s="76" t="s">
        <v>896</v>
      </c>
      <c r="C239" s="188" t="s">
        <v>693</v>
      </c>
      <c r="D239" s="259" t="s">
        <v>917</v>
      </c>
      <c r="E239" s="259" t="s">
        <v>917</v>
      </c>
      <c r="F239" s="259" t="s">
        <v>917</v>
      </c>
      <c r="G239" s="259" t="s">
        <v>917</v>
      </c>
      <c r="H239" s="259">
        <v>368.18181818181819</v>
      </c>
      <c r="I239" s="259">
        <v>372.72727272727275</v>
      </c>
      <c r="J239" s="259">
        <v>386.36363636363637</v>
      </c>
      <c r="K239" s="259"/>
      <c r="L239" s="259"/>
      <c r="M239" s="67" t="s">
        <v>906</v>
      </c>
      <c r="N239" s="190" t="s">
        <v>906</v>
      </c>
    </row>
    <row r="240" spans="1:14" ht="15" customHeight="1" x14ac:dyDescent="0.2">
      <c r="A240" s="187">
        <v>329</v>
      </c>
      <c r="B240" s="76" t="s">
        <v>901</v>
      </c>
      <c r="C240" s="188" t="s">
        <v>693</v>
      </c>
      <c r="D240" s="259" t="s">
        <v>917</v>
      </c>
      <c r="E240" s="259" t="s">
        <v>917</v>
      </c>
      <c r="F240" s="259" t="s">
        <v>917</v>
      </c>
      <c r="G240" s="259" t="s">
        <v>917</v>
      </c>
      <c r="H240" s="259">
        <v>373.18181818181819</v>
      </c>
      <c r="I240" s="259">
        <v>377.72727272727275</v>
      </c>
      <c r="J240" s="259">
        <v>391.36363636363637</v>
      </c>
      <c r="K240" s="259"/>
      <c r="L240" s="259"/>
      <c r="M240" s="67" t="s">
        <v>906</v>
      </c>
      <c r="N240" s="190" t="s">
        <v>906</v>
      </c>
    </row>
    <row r="241" spans="1:14" ht="15" customHeight="1" x14ac:dyDescent="0.2">
      <c r="A241" s="187">
        <v>41</v>
      </c>
      <c r="B241" s="76" t="s">
        <v>610</v>
      </c>
      <c r="C241" s="188" t="s">
        <v>270</v>
      </c>
      <c r="D241" s="259" t="s">
        <v>917</v>
      </c>
      <c r="E241" s="259" t="s">
        <v>917</v>
      </c>
      <c r="F241" s="259" t="s">
        <v>917</v>
      </c>
      <c r="G241" s="259" t="s">
        <v>917</v>
      </c>
      <c r="H241" s="259">
        <v>373.91304347826087</v>
      </c>
      <c r="I241" s="259">
        <v>378.26086956521738</v>
      </c>
      <c r="J241" s="259">
        <v>391.30434782608694</v>
      </c>
      <c r="K241" s="259"/>
      <c r="L241" s="259"/>
      <c r="M241" s="67"/>
      <c r="N241" s="190"/>
    </row>
    <row r="242" spans="1:14" ht="15" customHeight="1" x14ac:dyDescent="0.2">
      <c r="A242" s="187">
        <v>325</v>
      </c>
      <c r="B242" s="76" t="s">
        <v>897</v>
      </c>
      <c r="C242" s="188" t="s">
        <v>693</v>
      </c>
      <c r="D242" s="259" t="s">
        <v>917</v>
      </c>
      <c r="E242" s="259" t="s">
        <v>917</v>
      </c>
      <c r="F242" s="259" t="s">
        <v>917</v>
      </c>
      <c r="G242" s="259" t="s">
        <v>917</v>
      </c>
      <c r="H242" s="259">
        <v>379.54545454545456</v>
      </c>
      <c r="I242" s="259">
        <v>384.09090909090907</v>
      </c>
      <c r="J242" s="259">
        <v>397.72727272727275</v>
      </c>
      <c r="K242" s="259"/>
      <c r="L242" s="259"/>
      <c r="M242" s="67" t="s">
        <v>906</v>
      </c>
      <c r="N242" s="190" t="s">
        <v>906</v>
      </c>
    </row>
    <row r="243" spans="1:14" ht="15" customHeight="1" x14ac:dyDescent="0.2">
      <c r="A243" s="187">
        <v>88</v>
      </c>
      <c r="B243" s="76" t="s">
        <v>664</v>
      </c>
      <c r="C243" s="188" t="s">
        <v>665</v>
      </c>
      <c r="D243" s="259">
        <v>140.90909090909091</v>
      </c>
      <c r="E243" s="259">
        <v>150</v>
      </c>
      <c r="F243" s="259">
        <v>222.72727272727272</v>
      </c>
      <c r="G243" s="259">
        <v>254.54545454545453</v>
      </c>
      <c r="H243" s="259">
        <v>381.81818181818181</v>
      </c>
      <c r="I243" s="259">
        <v>390.90909090909093</v>
      </c>
      <c r="J243" s="259">
        <v>413.63636363636363</v>
      </c>
      <c r="K243" s="259">
        <v>31.818181818181817</v>
      </c>
      <c r="L243" s="259">
        <v>68.181818181818187</v>
      </c>
      <c r="M243" s="67" t="s">
        <v>921</v>
      </c>
      <c r="N243" s="190" t="s">
        <v>929</v>
      </c>
    </row>
    <row r="244" spans="1:14" ht="15" customHeight="1" x14ac:dyDescent="0.2">
      <c r="A244" s="187">
        <v>109</v>
      </c>
      <c r="B244" s="76" t="s">
        <v>692</v>
      </c>
      <c r="C244" s="188" t="s">
        <v>693</v>
      </c>
      <c r="D244" s="259">
        <v>163.63636363636363</v>
      </c>
      <c r="E244" s="259">
        <v>172.72727272727272</v>
      </c>
      <c r="F244" s="259">
        <v>231.81818181818181</v>
      </c>
      <c r="G244" s="259">
        <v>2640.909090909091</v>
      </c>
      <c r="H244" s="259">
        <v>381.81818181818181</v>
      </c>
      <c r="I244" s="259">
        <v>390.90909090909093</v>
      </c>
      <c r="J244" s="259">
        <v>413.63636363636363</v>
      </c>
      <c r="K244" s="259">
        <v>31.818181818181817</v>
      </c>
      <c r="L244" s="259">
        <v>68.181818181818187</v>
      </c>
      <c r="M244" s="67" t="s">
        <v>921</v>
      </c>
      <c r="N244" s="190" t="s">
        <v>929</v>
      </c>
    </row>
    <row r="245" spans="1:14" ht="15" customHeight="1" x14ac:dyDescent="0.2">
      <c r="A245" s="187">
        <v>328</v>
      </c>
      <c r="B245" s="76" t="s">
        <v>900</v>
      </c>
      <c r="C245" s="188" t="s">
        <v>693</v>
      </c>
      <c r="D245" s="259" t="s">
        <v>917</v>
      </c>
      <c r="E245" s="259" t="s">
        <v>917</v>
      </c>
      <c r="F245" s="259" t="s">
        <v>917</v>
      </c>
      <c r="G245" s="259" t="s">
        <v>917</v>
      </c>
      <c r="H245" s="259">
        <v>385.18181818181819</v>
      </c>
      <c r="I245" s="259">
        <v>389.72727272727275</v>
      </c>
      <c r="J245" s="259">
        <v>403.36363636363637</v>
      </c>
      <c r="K245" s="259"/>
      <c r="L245" s="259"/>
      <c r="M245" s="67" t="s">
        <v>906</v>
      </c>
      <c r="N245" s="190" t="s">
        <v>906</v>
      </c>
    </row>
    <row r="246" spans="1:14" ht="15" customHeight="1" x14ac:dyDescent="0.2">
      <c r="A246" s="187">
        <v>318</v>
      </c>
      <c r="B246" s="76" t="s">
        <v>890</v>
      </c>
      <c r="C246" s="188" t="s">
        <v>670</v>
      </c>
      <c r="D246" s="259" t="s">
        <v>917</v>
      </c>
      <c r="E246" s="259" t="s">
        <v>917</v>
      </c>
      <c r="F246" s="259" t="s">
        <v>917</v>
      </c>
      <c r="G246" s="259" t="s">
        <v>917</v>
      </c>
      <c r="H246" s="259">
        <v>388.63636363636363</v>
      </c>
      <c r="I246" s="259">
        <v>393.18181818181819</v>
      </c>
      <c r="J246" s="259">
        <v>406.81818181818181</v>
      </c>
      <c r="K246" s="259"/>
      <c r="L246" s="259"/>
      <c r="M246" s="67" t="s">
        <v>906</v>
      </c>
      <c r="N246" s="190" t="s">
        <v>906</v>
      </c>
    </row>
    <row r="247" spans="1:14" ht="15" customHeight="1" x14ac:dyDescent="0.2">
      <c r="A247" s="187">
        <v>321</v>
      </c>
      <c r="B247" s="76" t="s">
        <v>893</v>
      </c>
      <c r="C247" s="188" t="s">
        <v>670</v>
      </c>
      <c r="D247" s="259" t="s">
        <v>917</v>
      </c>
      <c r="E247" s="259" t="s">
        <v>917</v>
      </c>
      <c r="F247" s="259" t="s">
        <v>917</v>
      </c>
      <c r="G247" s="259" t="s">
        <v>917</v>
      </c>
      <c r="H247" s="259">
        <v>390.90909090909093</v>
      </c>
      <c r="I247" s="259">
        <v>395.45454545454544</v>
      </c>
      <c r="J247" s="259">
        <v>409.09090909090907</v>
      </c>
      <c r="K247" s="259"/>
      <c r="L247" s="259"/>
      <c r="M247" s="67" t="s">
        <v>906</v>
      </c>
      <c r="N247" s="190" t="s">
        <v>906</v>
      </c>
    </row>
    <row r="248" spans="1:14" ht="15" customHeight="1" x14ac:dyDescent="0.2">
      <c r="A248" s="187">
        <v>320</v>
      </c>
      <c r="B248" s="76" t="s">
        <v>892</v>
      </c>
      <c r="C248" s="188" t="s">
        <v>670</v>
      </c>
      <c r="D248" s="259" t="s">
        <v>917</v>
      </c>
      <c r="E248" s="259" t="s">
        <v>917</v>
      </c>
      <c r="F248" s="259" t="s">
        <v>917</v>
      </c>
      <c r="G248" s="259" t="s">
        <v>917</v>
      </c>
      <c r="H248" s="259">
        <v>402.27272727272725</v>
      </c>
      <c r="I248" s="259">
        <v>406.81818181818181</v>
      </c>
      <c r="J248" s="259">
        <v>420.45454545454544</v>
      </c>
      <c r="K248" s="259"/>
      <c r="L248" s="259"/>
      <c r="M248" s="67" t="s">
        <v>906</v>
      </c>
      <c r="N248" s="190" t="s">
        <v>906</v>
      </c>
    </row>
    <row r="249" spans="1:14" ht="15" customHeight="1" x14ac:dyDescent="0.2">
      <c r="A249" s="187">
        <v>91</v>
      </c>
      <c r="B249" s="76" t="s">
        <v>669</v>
      </c>
      <c r="C249" s="188" t="s">
        <v>670</v>
      </c>
      <c r="D249" s="259">
        <v>163.63636363636363</v>
      </c>
      <c r="E249" s="259">
        <v>172.72727272727272</v>
      </c>
      <c r="F249" s="259">
        <v>209.09090909090909</v>
      </c>
      <c r="G249" s="259">
        <v>254.54545454545453</v>
      </c>
      <c r="H249" s="259">
        <v>413.63636363636363</v>
      </c>
      <c r="I249" s="259">
        <v>422.72727272727275</v>
      </c>
      <c r="J249" s="259">
        <v>445.45454545454544</v>
      </c>
      <c r="K249" s="259">
        <v>31.818181818181817</v>
      </c>
      <c r="L249" s="259">
        <v>68.181818181818187</v>
      </c>
      <c r="M249" s="67" t="s">
        <v>921</v>
      </c>
      <c r="N249" s="190" t="s">
        <v>929</v>
      </c>
    </row>
    <row r="250" spans="1:14" ht="15" customHeight="1" x14ac:dyDescent="0.2">
      <c r="A250" s="187">
        <v>92</v>
      </c>
      <c r="B250" s="76" t="s">
        <v>671</v>
      </c>
      <c r="C250" s="188" t="s">
        <v>672</v>
      </c>
      <c r="D250" s="259">
        <v>186.36363636363637</v>
      </c>
      <c r="E250" s="259">
        <v>209.09090909090909</v>
      </c>
      <c r="F250" s="259">
        <v>254.54545454545453</v>
      </c>
      <c r="G250" s="259">
        <v>277.27272727272725</v>
      </c>
      <c r="H250" s="259">
        <v>413.63636363636363</v>
      </c>
      <c r="I250" s="259">
        <v>422.72727272727275</v>
      </c>
      <c r="J250" s="259">
        <v>445.45454545454544</v>
      </c>
      <c r="K250" s="259">
        <v>31.818181818181817</v>
      </c>
      <c r="L250" s="259">
        <v>68.181818181818187</v>
      </c>
      <c r="M250" s="67" t="s">
        <v>921</v>
      </c>
      <c r="N250" s="190" t="s">
        <v>930</v>
      </c>
    </row>
    <row r="251" spans="1:14" ht="15" customHeight="1" x14ac:dyDescent="0.2">
      <c r="A251" s="187">
        <v>319</v>
      </c>
      <c r="B251" s="76" t="s">
        <v>891</v>
      </c>
      <c r="C251" s="188" t="s">
        <v>670</v>
      </c>
      <c r="D251" s="259" t="s">
        <v>917</v>
      </c>
      <c r="E251" s="259" t="s">
        <v>917</v>
      </c>
      <c r="F251" s="259" t="s">
        <v>917</v>
      </c>
      <c r="G251" s="259" t="s">
        <v>917</v>
      </c>
      <c r="H251" s="259">
        <v>440.90909090909093</v>
      </c>
      <c r="I251" s="259">
        <v>445.45454545454544</v>
      </c>
      <c r="J251" s="259">
        <v>459.09090909090907</v>
      </c>
      <c r="K251" s="259"/>
      <c r="L251" s="259"/>
      <c r="M251" s="67" t="s">
        <v>906</v>
      </c>
      <c r="N251" s="190" t="s">
        <v>906</v>
      </c>
    </row>
    <row r="252" spans="1:14" ht="15" customHeight="1" x14ac:dyDescent="0.2">
      <c r="A252" s="187">
        <v>45</v>
      </c>
      <c r="B252" s="76" t="s">
        <v>614</v>
      </c>
      <c r="C252" s="188" t="s">
        <v>615</v>
      </c>
      <c r="D252" s="259">
        <v>209.09090909090909</v>
      </c>
      <c r="E252" s="259">
        <v>222.72727272727272</v>
      </c>
      <c r="F252" s="259">
        <v>268.18181818181819</v>
      </c>
      <c r="G252" s="259">
        <v>300</v>
      </c>
      <c r="H252" s="259">
        <v>450</v>
      </c>
      <c r="I252" s="259">
        <v>459.09090909090907</v>
      </c>
      <c r="J252" s="259">
        <v>481.81818181818181</v>
      </c>
      <c r="K252" s="259">
        <v>31.818181818181817</v>
      </c>
      <c r="L252" s="259">
        <v>68.181818181818187</v>
      </c>
      <c r="M252" s="67" t="s">
        <v>921</v>
      </c>
      <c r="N252" s="190" t="s">
        <v>929</v>
      </c>
    </row>
    <row r="253" spans="1:14" ht="15" customHeight="1" x14ac:dyDescent="0.2">
      <c r="A253" s="187">
        <v>107</v>
      </c>
      <c r="B253" s="76" t="s">
        <v>688</v>
      </c>
      <c r="C253" s="188" t="s">
        <v>689</v>
      </c>
      <c r="D253" s="259">
        <v>254.54545454545453</v>
      </c>
      <c r="E253" s="259">
        <v>268.18181818181819</v>
      </c>
      <c r="F253" s="259">
        <v>322.72727272727275</v>
      </c>
      <c r="G253" s="259">
        <v>345.45454545454544</v>
      </c>
      <c r="H253" s="259">
        <v>586.36363636363637</v>
      </c>
      <c r="I253" s="259">
        <v>595.4545454545455</v>
      </c>
      <c r="J253" s="259">
        <v>618.18181818181813</v>
      </c>
      <c r="K253" s="259">
        <v>31.818181818181817</v>
      </c>
      <c r="L253" s="259">
        <v>68.181818181818187</v>
      </c>
      <c r="M253" s="67" t="s">
        <v>921</v>
      </c>
      <c r="N253" s="190" t="s">
        <v>929</v>
      </c>
    </row>
    <row r="254" spans="1:14" ht="15" customHeight="1" x14ac:dyDescent="0.2">
      <c r="A254" s="187">
        <v>72</v>
      </c>
      <c r="B254" s="76" t="s">
        <v>644</v>
      </c>
      <c r="C254" s="188" t="s">
        <v>645</v>
      </c>
      <c r="D254" s="259">
        <v>254.54545454545453</v>
      </c>
      <c r="E254" s="259">
        <v>263.63636363636363</v>
      </c>
      <c r="F254" s="259">
        <v>322.72727272727275</v>
      </c>
      <c r="G254" s="259">
        <v>3640.909090909091</v>
      </c>
      <c r="H254" s="259">
        <v>595.4545454545455</v>
      </c>
      <c r="I254" s="259">
        <v>618.18181818181813</v>
      </c>
      <c r="J254" s="259">
        <v>640.90909090909088</v>
      </c>
      <c r="K254" s="259">
        <v>31.818181818181817</v>
      </c>
      <c r="L254" s="259">
        <v>68.181818181818187</v>
      </c>
      <c r="M254" s="67" t="s">
        <v>921</v>
      </c>
      <c r="N254" s="190" t="s">
        <v>929</v>
      </c>
    </row>
    <row r="255" spans="1:14" ht="15" customHeight="1" x14ac:dyDescent="0.2">
      <c r="A255" s="187">
        <v>331</v>
      </c>
      <c r="B255" s="76" t="s">
        <v>902</v>
      </c>
      <c r="C255" s="188" t="s">
        <v>649</v>
      </c>
      <c r="D255" s="259" t="s">
        <v>917</v>
      </c>
      <c r="E255" s="259" t="s">
        <v>917</v>
      </c>
      <c r="F255" s="259" t="s">
        <v>917</v>
      </c>
      <c r="G255" s="259" t="s">
        <v>917</v>
      </c>
      <c r="H255" s="259">
        <v>611.36363636363637</v>
      </c>
      <c r="I255" s="259">
        <v>615.90909090909088</v>
      </c>
      <c r="J255" s="259">
        <v>629.5454545454545</v>
      </c>
      <c r="K255" s="259"/>
      <c r="L255" s="259"/>
      <c r="M255" s="67" t="s">
        <v>906</v>
      </c>
      <c r="N255" s="190" t="s">
        <v>906</v>
      </c>
    </row>
    <row r="256" spans="1:14" ht="15" customHeight="1" x14ac:dyDescent="0.2">
      <c r="A256" s="187">
        <v>93</v>
      </c>
      <c r="B256" s="76" t="s">
        <v>673</v>
      </c>
      <c r="C256" s="188" t="s">
        <v>672</v>
      </c>
      <c r="D256" s="259">
        <v>254.54545454545453</v>
      </c>
      <c r="E256" s="259">
        <v>277.27272727272725</v>
      </c>
      <c r="F256" s="259">
        <v>322.72727272727275</v>
      </c>
      <c r="G256" s="259">
        <v>368.18181818181819</v>
      </c>
      <c r="H256" s="259">
        <v>640.90909090909088</v>
      </c>
      <c r="I256" s="259">
        <v>663.63636363636363</v>
      </c>
      <c r="J256" s="259">
        <v>686.36363636363637</v>
      </c>
      <c r="K256" s="259">
        <v>31.818181818181817</v>
      </c>
      <c r="L256" s="259">
        <v>68.181818181818187</v>
      </c>
      <c r="M256" s="67" t="s">
        <v>921</v>
      </c>
      <c r="N256" s="190" t="s">
        <v>930</v>
      </c>
    </row>
    <row r="257" spans="1:15" ht="15" customHeight="1" x14ac:dyDescent="0.2">
      <c r="A257" s="187">
        <v>332</v>
      </c>
      <c r="B257" s="76" t="s">
        <v>903</v>
      </c>
      <c r="C257" s="188" t="s">
        <v>649</v>
      </c>
      <c r="D257" s="259" t="s">
        <v>917</v>
      </c>
      <c r="E257" s="259" t="s">
        <v>917</v>
      </c>
      <c r="F257" s="259" t="s">
        <v>917</v>
      </c>
      <c r="G257" s="259" t="s">
        <v>917</v>
      </c>
      <c r="H257" s="259">
        <v>662.72727272727275</v>
      </c>
      <c r="I257" s="259">
        <v>667.27272727272725</v>
      </c>
      <c r="J257" s="259">
        <v>680.90909090909088</v>
      </c>
      <c r="K257" s="259"/>
      <c r="L257" s="259"/>
      <c r="M257" s="67" t="s">
        <v>906</v>
      </c>
      <c r="N257" s="190" t="s">
        <v>906</v>
      </c>
    </row>
    <row r="258" spans="1:15" ht="15" customHeight="1" x14ac:dyDescent="0.2">
      <c r="A258" s="187">
        <v>89</v>
      </c>
      <c r="B258" s="76" t="s">
        <v>666</v>
      </c>
      <c r="C258" s="188" t="s">
        <v>667</v>
      </c>
      <c r="D258" s="259">
        <v>213.63636363636363</v>
      </c>
      <c r="E258" s="259">
        <v>222.72727272727272</v>
      </c>
      <c r="F258" s="259">
        <v>277.27272727272725</v>
      </c>
      <c r="G258" s="259">
        <v>313.63636363636363</v>
      </c>
      <c r="H258" s="259">
        <v>686.36363636363637</v>
      </c>
      <c r="I258" s="259">
        <v>695.4545454545455</v>
      </c>
      <c r="J258" s="259">
        <v>713.63636363636363</v>
      </c>
      <c r="K258" s="259">
        <v>31.818181818181817</v>
      </c>
      <c r="L258" s="259">
        <v>68.181818181818187</v>
      </c>
      <c r="M258" s="67" t="s">
        <v>906</v>
      </c>
      <c r="N258" s="190" t="s">
        <v>906</v>
      </c>
    </row>
    <row r="259" spans="1:15" ht="15" customHeight="1" x14ac:dyDescent="0.2">
      <c r="A259" s="187">
        <v>90</v>
      </c>
      <c r="B259" s="76" t="s">
        <v>668</v>
      </c>
      <c r="C259" s="188" t="s">
        <v>667</v>
      </c>
      <c r="D259" s="259">
        <v>236.36363636363637</v>
      </c>
      <c r="E259" s="259">
        <v>245.45454545454547</v>
      </c>
      <c r="F259" s="259">
        <v>300</v>
      </c>
      <c r="G259" s="259">
        <v>345.45454545454544</v>
      </c>
      <c r="H259" s="259">
        <v>709.09090909090912</v>
      </c>
      <c r="I259" s="259">
        <v>718.18181818181813</v>
      </c>
      <c r="J259" s="259">
        <v>740.90909090909088</v>
      </c>
      <c r="K259" s="259">
        <v>31.818181818181817</v>
      </c>
      <c r="L259" s="259">
        <v>68.181818181818187</v>
      </c>
      <c r="M259" s="67" t="s">
        <v>921</v>
      </c>
      <c r="N259" s="190" t="s">
        <v>930</v>
      </c>
    </row>
    <row r="260" spans="1:15" ht="15" customHeight="1" x14ac:dyDescent="0.2">
      <c r="A260" s="187">
        <v>333</v>
      </c>
      <c r="B260" s="76" t="s">
        <v>904</v>
      </c>
      <c r="C260" s="188" t="s">
        <v>649</v>
      </c>
      <c r="D260" s="259" t="s">
        <v>917</v>
      </c>
      <c r="E260" s="259" t="s">
        <v>917</v>
      </c>
      <c r="F260" s="259" t="s">
        <v>917</v>
      </c>
      <c r="G260" s="259" t="s">
        <v>917</v>
      </c>
      <c r="H260" s="259">
        <v>752.27272727272725</v>
      </c>
      <c r="I260" s="259">
        <v>756.81818181818187</v>
      </c>
      <c r="J260" s="259">
        <v>770.4545454545455</v>
      </c>
      <c r="K260" s="259"/>
      <c r="L260" s="259"/>
      <c r="M260" s="67" t="s">
        <v>906</v>
      </c>
      <c r="N260" s="190" t="s">
        <v>906</v>
      </c>
    </row>
    <row r="261" spans="1:15" ht="15" customHeight="1" x14ac:dyDescent="0.2">
      <c r="A261" s="187">
        <v>74</v>
      </c>
      <c r="B261" s="76" t="s">
        <v>648</v>
      </c>
      <c r="C261" s="188" t="s">
        <v>649</v>
      </c>
      <c r="D261" s="259">
        <v>345.45454545454544</v>
      </c>
      <c r="E261" s="259">
        <v>368.18181818181819</v>
      </c>
      <c r="F261" s="259">
        <v>436.36363636363637</v>
      </c>
      <c r="G261" s="259">
        <v>481.81818181818181</v>
      </c>
      <c r="H261" s="259">
        <v>754.5454545454545</v>
      </c>
      <c r="I261" s="259">
        <v>754.5454545454545</v>
      </c>
      <c r="J261" s="259">
        <v>777.27272727272725</v>
      </c>
      <c r="K261" s="259">
        <v>31.818181818181817</v>
      </c>
      <c r="L261" s="259">
        <v>68.181818181818187</v>
      </c>
      <c r="M261" s="67" t="s">
        <v>921</v>
      </c>
      <c r="N261" s="190" t="s">
        <v>930</v>
      </c>
    </row>
    <row r="262" spans="1:15" ht="15" customHeight="1" x14ac:dyDescent="0.2">
      <c r="A262" s="187">
        <v>49</v>
      </c>
      <c r="B262" s="76" t="s">
        <v>619</v>
      </c>
      <c r="C262" s="188" t="s">
        <v>620</v>
      </c>
      <c r="D262" s="259">
        <v>368.18181818181819</v>
      </c>
      <c r="E262" s="259">
        <v>390.90909090909093</v>
      </c>
      <c r="F262" s="259">
        <v>504.54545454545456</v>
      </c>
      <c r="G262" s="259">
        <v>595.4545454545455</v>
      </c>
      <c r="H262" s="259">
        <v>959.09090909090912</v>
      </c>
      <c r="I262" s="259">
        <v>1004.5454545454545</v>
      </c>
      <c r="J262" s="259">
        <v>1027.2727272727273</v>
      </c>
      <c r="K262" s="259">
        <v>31.818181818181817</v>
      </c>
      <c r="L262" s="259">
        <v>68.181818181818187</v>
      </c>
      <c r="M262" s="67" t="s">
        <v>922</v>
      </c>
      <c r="N262" s="190" t="s">
        <v>930</v>
      </c>
    </row>
    <row r="263" spans="1:15" ht="15" customHeight="1" x14ac:dyDescent="0.2">
      <c r="A263" s="187">
        <v>5</v>
      </c>
      <c r="B263" s="76" t="s">
        <v>573</v>
      </c>
      <c r="C263" s="188" t="s">
        <v>256</v>
      </c>
      <c r="D263" s="259">
        <v>30.434782608695652</v>
      </c>
      <c r="E263" s="259">
        <v>36.956521739130437</v>
      </c>
      <c r="F263" s="259" t="s">
        <v>917</v>
      </c>
      <c r="G263" s="259" t="s">
        <v>917</v>
      </c>
      <c r="H263" s="259" t="s">
        <v>917</v>
      </c>
      <c r="I263" s="259" t="s">
        <v>917</v>
      </c>
      <c r="J263" s="259" t="s">
        <v>917</v>
      </c>
      <c r="K263" s="259"/>
      <c r="L263" s="259"/>
      <c r="M263" s="67"/>
      <c r="N263" s="190"/>
    </row>
    <row r="264" spans="1:15" ht="15" customHeight="1" x14ac:dyDescent="0.2">
      <c r="A264" s="187">
        <v>7</v>
      </c>
      <c r="B264" s="76" t="s">
        <v>575</v>
      </c>
      <c r="C264" s="188" t="s">
        <v>256</v>
      </c>
      <c r="D264" s="259">
        <v>30.434782608695652</v>
      </c>
      <c r="E264" s="259">
        <v>36.956521739130437</v>
      </c>
      <c r="F264" s="259" t="s">
        <v>917</v>
      </c>
      <c r="G264" s="259" t="s">
        <v>917</v>
      </c>
      <c r="H264" s="259" t="s">
        <v>917</v>
      </c>
      <c r="I264" s="259" t="s">
        <v>917</v>
      </c>
      <c r="J264" s="259" t="s">
        <v>917</v>
      </c>
      <c r="K264" s="259"/>
      <c r="L264" s="259"/>
      <c r="M264" s="67"/>
      <c r="N264" s="190"/>
    </row>
    <row r="265" spans="1:15" ht="15" customHeight="1" x14ac:dyDescent="0.2">
      <c r="A265" s="187">
        <v>11</v>
      </c>
      <c r="B265" s="76" t="s">
        <v>585</v>
      </c>
      <c r="C265" s="188" t="s">
        <v>256</v>
      </c>
      <c r="D265" s="259">
        <v>19.565217391304348</v>
      </c>
      <c r="E265" s="259">
        <v>21.739130434782609</v>
      </c>
      <c r="F265" s="259" t="s">
        <v>917</v>
      </c>
      <c r="G265" s="259">
        <v>47.826086956521742</v>
      </c>
      <c r="H265" s="259" t="s">
        <v>917</v>
      </c>
      <c r="I265" s="259" t="s">
        <v>917</v>
      </c>
      <c r="J265" s="259" t="s">
        <v>917</v>
      </c>
      <c r="K265" s="259"/>
      <c r="L265" s="259"/>
      <c r="M265" s="67"/>
      <c r="N265" s="190"/>
    </row>
    <row r="266" spans="1:15" ht="15" customHeight="1" x14ac:dyDescent="0.2">
      <c r="A266" s="187">
        <v>12</v>
      </c>
      <c r="B266" s="76" t="s">
        <v>586</v>
      </c>
      <c r="C266" s="188" t="s">
        <v>256</v>
      </c>
      <c r="D266" s="259">
        <v>26.086956521739129</v>
      </c>
      <c r="E266" s="259">
        <v>30.434782608695652</v>
      </c>
      <c r="F266" s="259" t="s">
        <v>917</v>
      </c>
      <c r="G266" s="259">
        <v>60.869565217391305</v>
      </c>
      <c r="H266" s="259" t="s">
        <v>917</v>
      </c>
      <c r="I266" s="259" t="s">
        <v>917</v>
      </c>
      <c r="J266" s="259" t="s">
        <v>917</v>
      </c>
      <c r="K266" s="259"/>
      <c r="L266" s="259"/>
      <c r="M266" s="67"/>
      <c r="N266" s="190"/>
    </row>
    <row r="267" spans="1:15" ht="15" customHeight="1" x14ac:dyDescent="0.2">
      <c r="A267" s="187">
        <v>13</v>
      </c>
      <c r="B267" s="76" t="s">
        <v>587</v>
      </c>
      <c r="C267" s="188" t="s">
        <v>256</v>
      </c>
      <c r="D267" s="259">
        <v>30.434782608695652</v>
      </c>
      <c r="E267" s="259">
        <v>34.782608695652172</v>
      </c>
      <c r="F267" s="259" t="s">
        <v>917</v>
      </c>
      <c r="G267" s="259">
        <v>69.565217391304344</v>
      </c>
      <c r="H267" s="259" t="s">
        <v>917</v>
      </c>
      <c r="I267" s="259" t="s">
        <v>917</v>
      </c>
      <c r="J267" s="259" t="s">
        <v>917</v>
      </c>
      <c r="K267" s="259"/>
      <c r="L267" s="259"/>
      <c r="M267" s="67"/>
      <c r="N267" s="190"/>
    </row>
    <row r="268" spans="1:15" ht="15" customHeight="1" x14ac:dyDescent="0.2">
      <c r="A268" s="187">
        <v>15</v>
      </c>
      <c r="B268" s="76" t="s">
        <v>589</v>
      </c>
      <c r="C268" s="188" t="s">
        <v>256</v>
      </c>
      <c r="D268" s="259">
        <v>26.086956521739129</v>
      </c>
      <c r="E268" s="259">
        <v>30.434782608695652</v>
      </c>
      <c r="F268" s="259" t="s">
        <v>917</v>
      </c>
      <c r="G268" s="259">
        <v>65.217391304347828</v>
      </c>
      <c r="H268" s="259" t="s">
        <v>917</v>
      </c>
      <c r="I268" s="259" t="s">
        <v>917</v>
      </c>
      <c r="J268" s="259" t="s">
        <v>917</v>
      </c>
      <c r="K268" s="259"/>
      <c r="L268" s="259"/>
      <c r="M268" s="67"/>
      <c r="N268" s="190"/>
    </row>
    <row r="269" spans="1:15" ht="15" customHeight="1" x14ac:dyDescent="0.2">
      <c r="A269" s="187">
        <v>16</v>
      </c>
      <c r="B269" s="76" t="s">
        <v>590</v>
      </c>
      <c r="C269" s="188" t="s">
        <v>256</v>
      </c>
      <c r="D269" s="259">
        <v>30.434782608695652</v>
      </c>
      <c r="E269" s="259">
        <v>34.782608695652172</v>
      </c>
      <c r="F269" s="259" t="s">
        <v>917</v>
      </c>
      <c r="G269" s="259">
        <v>73.913043478260875</v>
      </c>
      <c r="H269" s="259" t="s">
        <v>917</v>
      </c>
      <c r="I269" s="259" t="s">
        <v>917</v>
      </c>
      <c r="J269" s="259" t="s">
        <v>917</v>
      </c>
      <c r="K269" s="259"/>
      <c r="L269" s="259"/>
      <c r="M269" s="67"/>
      <c r="N269" s="190"/>
    </row>
    <row r="270" spans="1:15" ht="15" customHeight="1" x14ac:dyDescent="0.2">
      <c r="A270" s="187">
        <v>17</v>
      </c>
      <c r="B270" s="76" t="s">
        <v>591</v>
      </c>
      <c r="C270" s="188" t="s">
        <v>256</v>
      </c>
      <c r="D270" s="259">
        <v>26.086956521739129</v>
      </c>
      <c r="E270" s="259">
        <v>30.434782608695652</v>
      </c>
      <c r="F270" s="259" t="s">
        <v>917</v>
      </c>
      <c r="G270" s="259">
        <v>65.217391304347828</v>
      </c>
      <c r="H270" s="259" t="s">
        <v>917</v>
      </c>
      <c r="I270" s="259" t="s">
        <v>917</v>
      </c>
      <c r="J270" s="259" t="s">
        <v>917</v>
      </c>
      <c r="K270" s="259"/>
      <c r="L270" s="259"/>
      <c r="M270" s="67"/>
      <c r="N270" s="190"/>
    </row>
    <row r="271" spans="1:15" ht="15" customHeight="1" x14ac:dyDescent="0.2">
      <c r="A271" s="187">
        <v>18</v>
      </c>
      <c r="B271" s="76" t="s">
        <v>592</v>
      </c>
      <c r="C271" s="188" t="s">
        <v>256</v>
      </c>
      <c r="D271" s="259">
        <v>21.739130434782609</v>
      </c>
      <c r="E271" s="259">
        <v>26.086956521739129</v>
      </c>
      <c r="F271" s="259" t="s">
        <v>917</v>
      </c>
      <c r="G271" s="259">
        <v>52.173913043478258</v>
      </c>
      <c r="H271" s="259" t="s">
        <v>917</v>
      </c>
      <c r="I271" s="259" t="s">
        <v>917</v>
      </c>
      <c r="J271" s="259" t="s">
        <v>917</v>
      </c>
      <c r="K271" s="259"/>
      <c r="L271" s="259"/>
      <c r="M271" s="67"/>
      <c r="N271" s="190"/>
      <c r="O271" s="66" t="s">
        <v>912</v>
      </c>
    </row>
    <row r="272" spans="1:15" ht="15" customHeight="1" x14ac:dyDescent="0.2">
      <c r="A272" s="187">
        <v>19</v>
      </c>
      <c r="B272" s="76" t="s">
        <v>593</v>
      </c>
      <c r="C272" s="188" t="s">
        <v>256</v>
      </c>
      <c r="D272" s="259">
        <v>21.739130434782609</v>
      </c>
      <c r="E272" s="259">
        <v>26.086956521739129</v>
      </c>
      <c r="F272" s="259" t="s">
        <v>917</v>
      </c>
      <c r="G272" s="259">
        <v>52.173913043478258</v>
      </c>
      <c r="H272" s="259" t="s">
        <v>917</v>
      </c>
      <c r="I272" s="259" t="s">
        <v>917</v>
      </c>
      <c r="J272" s="259" t="s">
        <v>917</v>
      </c>
      <c r="K272" s="259"/>
      <c r="L272" s="259"/>
      <c r="M272" s="67"/>
      <c r="N272" s="190"/>
      <c r="O272" s="66" t="s">
        <v>912</v>
      </c>
    </row>
    <row r="273" spans="1:15" ht="15" customHeight="1" x14ac:dyDescent="0.2">
      <c r="A273" s="187">
        <v>25</v>
      </c>
      <c r="B273" s="76" t="s">
        <v>597</v>
      </c>
      <c r="C273" s="188" t="s">
        <v>256</v>
      </c>
      <c r="D273" s="259">
        <v>23.913043478260871</v>
      </c>
      <c r="E273" s="259">
        <v>28.260869565217391</v>
      </c>
      <c r="F273" s="259" t="s">
        <v>917</v>
      </c>
      <c r="G273" s="259" t="s">
        <v>917</v>
      </c>
      <c r="H273" s="259" t="s">
        <v>917</v>
      </c>
      <c r="I273" s="259" t="s">
        <v>917</v>
      </c>
      <c r="J273" s="259" t="s">
        <v>917</v>
      </c>
      <c r="K273" s="259"/>
      <c r="L273" s="259"/>
      <c r="M273" s="67"/>
      <c r="N273" s="190"/>
      <c r="O273" s="66" t="s">
        <v>912</v>
      </c>
    </row>
    <row r="274" spans="1:15" ht="15" customHeight="1" x14ac:dyDescent="0.2">
      <c r="A274" s="187">
        <v>26</v>
      </c>
      <c r="B274" s="76" t="s">
        <v>598</v>
      </c>
      <c r="C274" s="188" t="s">
        <v>256</v>
      </c>
      <c r="D274" s="259">
        <v>21.739130434782609</v>
      </c>
      <c r="E274" s="259">
        <v>23.913043478260871</v>
      </c>
      <c r="F274" s="259" t="s">
        <v>917</v>
      </c>
      <c r="G274" s="259" t="s">
        <v>917</v>
      </c>
      <c r="H274" s="259" t="s">
        <v>917</v>
      </c>
      <c r="I274" s="259" t="s">
        <v>917</v>
      </c>
      <c r="J274" s="259" t="s">
        <v>917</v>
      </c>
      <c r="K274" s="259"/>
      <c r="L274" s="259"/>
      <c r="M274" s="67"/>
      <c r="N274" s="190"/>
      <c r="O274" s="66" t="s">
        <v>912</v>
      </c>
    </row>
    <row r="275" spans="1:15" ht="15" customHeight="1" x14ac:dyDescent="0.2">
      <c r="A275" s="187">
        <v>27</v>
      </c>
      <c r="B275" s="76" t="s">
        <v>599</v>
      </c>
      <c r="C275" s="188" t="s">
        <v>256</v>
      </c>
      <c r="D275" s="259">
        <v>19.565217391304348</v>
      </c>
      <c r="E275" s="259">
        <v>21.739130434782609</v>
      </c>
      <c r="F275" s="259" t="s">
        <v>917</v>
      </c>
      <c r="G275" s="259" t="s">
        <v>917</v>
      </c>
      <c r="H275" s="259" t="s">
        <v>917</v>
      </c>
      <c r="I275" s="259" t="s">
        <v>917</v>
      </c>
      <c r="J275" s="259" t="s">
        <v>917</v>
      </c>
      <c r="K275" s="259"/>
      <c r="L275" s="259"/>
      <c r="M275" s="67"/>
      <c r="N275" s="190"/>
      <c r="O275" s="66" t="s">
        <v>912</v>
      </c>
    </row>
    <row r="276" spans="1:15" ht="15" customHeight="1" x14ac:dyDescent="0.2">
      <c r="A276" s="187">
        <v>28</v>
      </c>
      <c r="B276" s="76" t="s">
        <v>579</v>
      </c>
      <c r="C276" s="188" t="s">
        <v>256</v>
      </c>
      <c r="D276" s="259">
        <v>30.434782608695652</v>
      </c>
      <c r="E276" s="259">
        <v>36.956521739130437</v>
      </c>
      <c r="F276" s="259" t="s">
        <v>917</v>
      </c>
      <c r="G276" s="259" t="s">
        <v>917</v>
      </c>
      <c r="H276" s="259" t="s">
        <v>917</v>
      </c>
      <c r="I276" s="259" t="s">
        <v>917</v>
      </c>
      <c r="J276" s="259" t="s">
        <v>917</v>
      </c>
      <c r="K276" s="259"/>
      <c r="L276" s="259"/>
      <c r="M276" s="67"/>
      <c r="N276" s="190"/>
      <c r="O276" s="66" t="s">
        <v>912</v>
      </c>
    </row>
    <row r="277" spans="1:15" ht="15" customHeight="1" x14ac:dyDescent="0.2">
      <c r="A277" s="187">
        <v>50</v>
      </c>
      <c r="B277" s="76" t="s">
        <v>621</v>
      </c>
      <c r="C277" s="188" t="s">
        <v>622</v>
      </c>
      <c r="D277" s="259">
        <v>22.727272727272727</v>
      </c>
      <c r="E277" s="259">
        <v>27.272727272727273</v>
      </c>
      <c r="F277" s="259" t="s">
        <v>917</v>
      </c>
      <c r="G277" s="259">
        <v>54.545454545454547</v>
      </c>
      <c r="H277" s="259" t="s">
        <v>917</v>
      </c>
      <c r="I277" s="259" t="s">
        <v>917</v>
      </c>
      <c r="J277" s="259" t="s">
        <v>917</v>
      </c>
      <c r="K277" s="259"/>
      <c r="L277" s="259"/>
      <c r="M277" s="67" t="s">
        <v>906</v>
      </c>
      <c r="N277" s="190" t="s">
        <v>906</v>
      </c>
      <c r="O277" s="66" t="s">
        <v>912</v>
      </c>
    </row>
    <row r="278" spans="1:15" ht="15" customHeight="1" x14ac:dyDescent="0.2">
      <c r="A278" s="187">
        <v>51</v>
      </c>
      <c r="B278" s="76" t="s">
        <v>623</v>
      </c>
      <c r="C278" s="188" t="s">
        <v>622</v>
      </c>
      <c r="D278" s="259">
        <v>22.727272727272727</v>
      </c>
      <c r="E278" s="259">
        <v>27.272727272727273</v>
      </c>
      <c r="F278" s="259" t="s">
        <v>917</v>
      </c>
      <c r="G278" s="259">
        <v>54.545454545454547</v>
      </c>
      <c r="H278" s="259" t="s">
        <v>917</v>
      </c>
      <c r="I278" s="259" t="s">
        <v>917</v>
      </c>
      <c r="J278" s="259" t="s">
        <v>917</v>
      </c>
      <c r="K278" s="259"/>
      <c r="L278" s="259"/>
      <c r="M278" s="67" t="s">
        <v>906</v>
      </c>
      <c r="N278" s="190" t="s">
        <v>906</v>
      </c>
      <c r="O278" s="66" t="s">
        <v>912</v>
      </c>
    </row>
    <row r="279" spans="1:15" ht="15" customHeight="1" x14ac:dyDescent="0.2">
      <c r="A279" s="187">
        <v>52</v>
      </c>
      <c r="B279" s="76" t="s">
        <v>624</v>
      </c>
      <c r="C279" s="188" t="s">
        <v>622</v>
      </c>
      <c r="D279" s="259">
        <v>25</v>
      </c>
      <c r="E279" s="259">
        <v>29.545454545454547</v>
      </c>
      <c r="F279" s="259" t="s">
        <v>917</v>
      </c>
      <c r="G279" s="259">
        <v>59.090909090909093</v>
      </c>
      <c r="H279" s="259" t="s">
        <v>917</v>
      </c>
      <c r="I279" s="259" t="s">
        <v>917</v>
      </c>
      <c r="J279" s="259" t="s">
        <v>917</v>
      </c>
      <c r="K279" s="259"/>
      <c r="L279" s="259"/>
      <c r="M279" s="67" t="s">
        <v>906</v>
      </c>
      <c r="N279" s="190" t="s">
        <v>906</v>
      </c>
      <c r="O279" s="66" t="s">
        <v>913</v>
      </c>
    </row>
    <row r="280" spans="1:15" ht="15" customHeight="1" x14ac:dyDescent="0.2">
      <c r="A280" s="187">
        <v>53</v>
      </c>
      <c r="B280" s="76" t="s">
        <v>625</v>
      </c>
      <c r="C280" s="188" t="s">
        <v>622</v>
      </c>
      <c r="D280" s="259">
        <v>27.272727272727273</v>
      </c>
      <c r="E280" s="259">
        <v>31.818181818181817</v>
      </c>
      <c r="F280" s="259" t="s">
        <v>917</v>
      </c>
      <c r="G280" s="259">
        <v>68.181818181818187</v>
      </c>
      <c r="H280" s="259" t="s">
        <v>917</v>
      </c>
      <c r="I280" s="259" t="s">
        <v>917</v>
      </c>
      <c r="J280" s="259" t="s">
        <v>917</v>
      </c>
      <c r="K280" s="259"/>
      <c r="L280" s="259"/>
      <c r="M280" s="67" t="s">
        <v>906</v>
      </c>
      <c r="N280" s="190" t="s">
        <v>906</v>
      </c>
      <c r="O280" s="66" t="s">
        <v>913</v>
      </c>
    </row>
    <row r="281" spans="1:15" ht="15" customHeight="1" x14ac:dyDescent="0.2">
      <c r="A281" s="187">
        <v>54</v>
      </c>
      <c r="B281" s="76" t="s">
        <v>626</v>
      </c>
      <c r="C281" s="188" t="s">
        <v>622</v>
      </c>
      <c r="D281" s="259">
        <v>27.272727272727273</v>
      </c>
      <c r="E281" s="259">
        <v>31.818181818181817</v>
      </c>
      <c r="F281" s="259" t="s">
        <v>917</v>
      </c>
      <c r="G281" s="259">
        <v>68.181818181818187</v>
      </c>
      <c r="H281" s="259" t="s">
        <v>917</v>
      </c>
      <c r="I281" s="259" t="s">
        <v>917</v>
      </c>
      <c r="J281" s="259" t="s">
        <v>917</v>
      </c>
      <c r="K281" s="259"/>
      <c r="L281" s="259"/>
      <c r="M281" s="67" t="s">
        <v>906</v>
      </c>
      <c r="N281" s="190" t="s">
        <v>906</v>
      </c>
      <c r="O281" s="66" t="s">
        <v>913</v>
      </c>
    </row>
    <row r="282" spans="1:15" ht="15" customHeight="1" x14ac:dyDescent="0.2">
      <c r="A282" s="187">
        <v>55</v>
      </c>
      <c r="B282" s="76" t="s">
        <v>627</v>
      </c>
      <c r="C282" s="188" t="s">
        <v>622</v>
      </c>
      <c r="D282" s="259">
        <v>29.545454545454547</v>
      </c>
      <c r="E282" s="259">
        <v>34.090909090909093</v>
      </c>
      <c r="F282" s="259" t="s">
        <v>917</v>
      </c>
      <c r="G282" s="259">
        <v>72.727272727272734</v>
      </c>
      <c r="H282" s="259" t="s">
        <v>917</v>
      </c>
      <c r="I282" s="259" t="s">
        <v>917</v>
      </c>
      <c r="J282" s="259" t="s">
        <v>917</v>
      </c>
      <c r="K282" s="259"/>
      <c r="L282" s="259"/>
      <c r="M282" s="67" t="s">
        <v>906</v>
      </c>
      <c r="N282" s="190" t="s">
        <v>906</v>
      </c>
      <c r="O282" s="66" t="s">
        <v>913</v>
      </c>
    </row>
    <row r="283" spans="1:15" ht="15" customHeight="1" x14ac:dyDescent="0.2">
      <c r="A283" s="187">
        <v>56</v>
      </c>
      <c r="B283" s="76" t="s">
        <v>628</v>
      </c>
      <c r="C283" s="188" t="s">
        <v>622</v>
      </c>
      <c r="D283" s="259">
        <v>29.545454545454547</v>
      </c>
      <c r="E283" s="259">
        <v>34.090909090909093</v>
      </c>
      <c r="F283" s="259" t="s">
        <v>917</v>
      </c>
      <c r="G283" s="259">
        <v>72.727272727272734</v>
      </c>
      <c r="H283" s="259" t="s">
        <v>917</v>
      </c>
      <c r="I283" s="259" t="s">
        <v>917</v>
      </c>
      <c r="J283" s="259" t="s">
        <v>917</v>
      </c>
      <c r="K283" s="259"/>
      <c r="L283" s="259"/>
      <c r="M283" s="67" t="s">
        <v>906</v>
      </c>
      <c r="N283" s="190" t="s">
        <v>906</v>
      </c>
    </row>
    <row r="284" spans="1:15" ht="15" customHeight="1" x14ac:dyDescent="0.2">
      <c r="A284" s="187">
        <v>57</v>
      </c>
      <c r="B284" s="76" t="s">
        <v>629</v>
      </c>
      <c r="C284" s="188" t="s">
        <v>622</v>
      </c>
      <c r="D284" s="259">
        <v>29.545454545454547</v>
      </c>
      <c r="E284" s="259">
        <v>34.090909090909093</v>
      </c>
      <c r="F284" s="259" t="s">
        <v>917</v>
      </c>
      <c r="G284" s="259">
        <v>68.181818181818187</v>
      </c>
      <c r="H284" s="259" t="s">
        <v>917</v>
      </c>
      <c r="I284" s="259" t="s">
        <v>917</v>
      </c>
      <c r="J284" s="259" t="s">
        <v>917</v>
      </c>
      <c r="K284" s="259"/>
      <c r="L284" s="259"/>
      <c r="M284" s="67" t="s">
        <v>906</v>
      </c>
      <c r="N284" s="190" t="s">
        <v>906</v>
      </c>
      <c r="O284" s="66" t="s">
        <v>913</v>
      </c>
    </row>
    <row r="285" spans="1:15" ht="15" customHeight="1" x14ac:dyDescent="0.2">
      <c r="A285" s="187">
        <v>59</v>
      </c>
      <c r="B285" s="76" t="s">
        <v>631</v>
      </c>
      <c r="C285" s="188" t="s">
        <v>622</v>
      </c>
      <c r="D285" s="259">
        <v>31.818181818181817</v>
      </c>
      <c r="E285" s="259">
        <v>36.363636363636367</v>
      </c>
      <c r="F285" s="259" t="s">
        <v>917</v>
      </c>
      <c r="G285" s="259">
        <v>72.727272727272734</v>
      </c>
      <c r="H285" s="259" t="s">
        <v>917</v>
      </c>
      <c r="I285" s="259" t="s">
        <v>917</v>
      </c>
      <c r="J285" s="259" t="s">
        <v>917</v>
      </c>
      <c r="K285" s="259"/>
      <c r="L285" s="259"/>
      <c r="M285" s="67" t="s">
        <v>906</v>
      </c>
      <c r="N285" s="190" t="s">
        <v>906</v>
      </c>
    </row>
    <row r="286" spans="1:15" ht="15" customHeight="1" x14ac:dyDescent="0.2">
      <c r="A286" s="187">
        <v>60</v>
      </c>
      <c r="B286" s="76" t="s">
        <v>632</v>
      </c>
      <c r="C286" s="188" t="s">
        <v>622</v>
      </c>
      <c r="D286" s="259">
        <v>31.818181818181817</v>
      </c>
      <c r="E286" s="259">
        <v>36.363636363636367</v>
      </c>
      <c r="F286" s="259" t="s">
        <v>917</v>
      </c>
      <c r="G286" s="259">
        <v>77.272727272727266</v>
      </c>
      <c r="H286" s="259" t="s">
        <v>917</v>
      </c>
      <c r="I286" s="259" t="s">
        <v>917</v>
      </c>
      <c r="J286" s="259" t="s">
        <v>917</v>
      </c>
      <c r="K286" s="259"/>
      <c r="L286" s="259"/>
      <c r="M286" s="67" t="s">
        <v>906</v>
      </c>
      <c r="N286" s="190" t="s">
        <v>906</v>
      </c>
    </row>
    <row r="287" spans="1:15" ht="15" customHeight="1" x14ac:dyDescent="0.2">
      <c r="A287" s="187">
        <v>61</v>
      </c>
      <c r="B287" s="76" t="s">
        <v>633</v>
      </c>
      <c r="C287" s="188" t="s">
        <v>622</v>
      </c>
      <c r="D287" s="259">
        <v>31.818181818181817</v>
      </c>
      <c r="E287" s="259">
        <v>36.363636363636367</v>
      </c>
      <c r="F287" s="259" t="s">
        <v>917</v>
      </c>
      <c r="G287" s="259">
        <v>72.727272727272734</v>
      </c>
      <c r="H287" s="259" t="s">
        <v>917</v>
      </c>
      <c r="I287" s="259" t="s">
        <v>917</v>
      </c>
      <c r="J287" s="259" t="s">
        <v>917</v>
      </c>
      <c r="K287" s="259"/>
      <c r="L287" s="259"/>
      <c r="M287" s="67" t="s">
        <v>906</v>
      </c>
      <c r="N287" s="190" t="s">
        <v>906</v>
      </c>
    </row>
    <row r="288" spans="1:15" ht="15" customHeight="1" x14ac:dyDescent="0.2">
      <c r="A288" s="187">
        <v>66</v>
      </c>
      <c r="B288" s="76" t="s">
        <v>637</v>
      </c>
      <c r="C288" s="188" t="s">
        <v>622</v>
      </c>
      <c r="D288" s="259">
        <v>34.090909090909093</v>
      </c>
      <c r="E288" s="259">
        <v>38.636363636363633</v>
      </c>
      <c r="F288" s="259" t="s">
        <v>917</v>
      </c>
      <c r="G288" s="259">
        <v>77.272727272727266</v>
      </c>
      <c r="H288" s="259" t="s">
        <v>917</v>
      </c>
      <c r="I288" s="259" t="s">
        <v>917</v>
      </c>
      <c r="J288" s="259" t="s">
        <v>917</v>
      </c>
      <c r="K288" s="259"/>
      <c r="L288" s="259"/>
      <c r="M288" s="67" t="s">
        <v>906</v>
      </c>
      <c r="N288" s="190" t="s">
        <v>906</v>
      </c>
    </row>
    <row r="289" spans="1:15" ht="15" customHeight="1" x14ac:dyDescent="0.2">
      <c r="A289" s="187">
        <v>67</v>
      </c>
      <c r="B289" s="76" t="s">
        <v>638</v>
      </c>
      <c r="C289" s="188" t="s">
        <v>622</v>
      </c>
      <c r="D289" s="259">
        <v>34.090909090909093</v>
      </c>
      <c r="E289" s="259">
        <v>40.909090909090907</v>
      </c>
      <c r="F289" s="259" t="s">
        <v>917</v>
      </c>
      <c r="G289" s="259">
        <v>81.818181818181813</v>
      </c>
      <c r="H289" s="259" t="s">
        <v>917</v>
      </c>
      <c r="I289" s="259" t="s">
        <v>917</v>
      </c>
      <c r="J289" s="259" t="s">
        <v>917</v>
      </c>
      <c r="K289" s="259"/>
      <c r="L289" s="259"/>
      <c r="M289" s="67" t="s">
        <v>906</v>
      </c>
      <c r="N289" s="190" t="s">
        <v>906</v>
      </c>
    </row>
    <row r="290" spans="1:15" ht="15" customHeight="1" x14ac:dyDescent="0.2">
      <c r="A290" s="187">
        <v>68</v>
      </c>
      <c r="B290" s="76" t="s">
        <v>639</v>
      </c>
      <c r="C290" s="188" t="s">
        <v>622</v>
      </c>
      <c r="D290" s="259">
        <v>34.090909090909093</v>
      </c>
      <c r="E290" s="259">
        <v>38.636363636363633</v>
      </c>
      <c r="F290" s="259" t="s">
        <v>917</v>
      </c>
      <c r="G290" s="259">
        <v>77.272727272727266</v>
      </c>
      <c r="H290" s="259" t="s">
        <v>917</v>
      </c>
      <c r="I290" s="259" t="s">
        <v>917</v>
      </c>
      <c r="J290" s="259" t="s">
        <v>917</v>
      </c>
      <c r="K290" s="259"/>
      <c r="L290" s="259"/>
      <c r="M290" s="67" t="s">
        <v>906</v>
      </c>
      <c r="N290" s="190" t="s">
        <v>906</v>
      </c>
    </row>
    <row r="291" spans="1:15" ht="15" customHeight="1" x14ac:dyDescent="0.2">
      <c r="A291" s="187">
        <v>69</v>
      </c>
      <c r="B291" s="76" t="s">
        <v>640</v>
      </c>
      <c r="C291" s="188" t="s">
        <v>622</v>
      </c>
      <c r="D291" s="259">
        <v>34.090909090909093</v>
      </c>
      <c r="E291" s="259">
        <v>43.18181818181818</v>
      </c>
      <c r="F291" s="259" t="s">
        <v>917</v>
      </c>
      <c r="G291" s="259">
        <v>81.818181818181813</v>
      </c>
      <c r="H291" s="259" t="s">
        <v>917</v>
      </c>
      <c r="I291" s="259" t="s">
        <v>917</v>
      </c>
      <c r="J291" s="259" t="s">
        <v>917</v>
      </c>
      <c r="K291" s="259"/>
      <c r="L291" s="259"/>
      <c r="M291" s="67" t="s">
        <v>906</v>
      </c>
      <c r="N291" s="190" t="s">
        <v>906</v>
      </c>
    </row>
    <row r="292" spans="1:15" ht="15" customHeight="1" x14ac:dyDescent="0.2">
      <c r="A292" s="187">
        <v>133</v>
      </c>
      <c r="B292" s="76" t="s">
        <v>721</v>
      </c>
      <c r="C292" s="188" t="s">
        <v>622</v>
      </c>
      <c r="D292" s="259">
        <v>36.363636363636367</v>
      </c>
      <c r="E292" s="259">
        <v>40.909090909090907</v>
      </c>
      <c r="F292" s="259" t="s">
        <v>917</v>
      </c>
      <c r="G292" s="259">
        <v>77.272727272727266</v>
      </c>
      <c r="H292" s="259" t="s">
        <v>917</v>
      </c>
      <c r="I292" s="259" t="s">
        <v>917</v>
      </c>
      <c r="J292" s="259" t="s">
        <v>917</v>
      </c>
      <c r="K292" s="259"/>
      <c r="L292" s="259"/>
      <c r="M292" s="67" t="s">
        <v>906</v>
      </c>
      <c r="N292" s="190" t="s">
        <v>906</v>
      </c>
    </row>
    <row r="293" spans="1:15" ht="15" customHeight="1" x14ac:dyDescent="0.2">
      <c r="A293" s="187">
        <v>134</v>
      </c>
      <c r="B293" s="76" t="s">
        <v>722</v>
      </c>
      <c r="C293" s="188" t="s">
        <v>622</v>
      </c>
      <c r="D293" s="259">
        <v>36.363636363636367</v>
      </c>
      <c r="E293" s="259">
        <v>40.909090909090907</v>
      </c>
      <c r="F293" s="259" t="s">
        <v>917</v>
      </c>
      <c r="G293" s="259">
        <v>86.36363636363636</v>
      </c>
      <c r="H293" s="259" t="s">
        <v>917</v>
      </c>
      <c r="I293" s="259" t="s">
        <v>917</v>
      </c>
      <c r="J293" s="259" t="s">
        <v>917</v>
      </c>
      <c r="K293" s="259"/>
      <c r="L293" s="259"/>
      <c r="M293" s="67" t="s">
        <v>906</v>
      </c>
      <c r="N293" s="190" t="s">
        <v>906</v>
      </c>
    </row>
    <row r="294" spans="1:15" ht="15" customHeight="1" x14ac:dyDescent="0.2">
      <c r="A294" s="187">
        <v>146</v>
      </c>
      <c r="B294" s="76" t="s">
        <v>733</v>
      </c>
      <c r="C294" s="188" t="s">
        <v>622</v>
      </c>
      <c r="D294" s="259">
        <v>50</v>
      </c>
      <c r="E294" s="259">
        <v>59.090909090909093</v>
      </c>
      <c r="F294" s="259" t="s">
        <v>917</v>
      </c>
      <c r="G294" s="259">
        <v>109.09090909090909</v>
      </c>
      <c r="H294" s="259" t="s">
        <v>917</v>
      </c>
      <c r="I294" s="259" t="s">
        <v>917</v>
      </c>
      <c r="J294" s="259" t="s">
        <v>917</v>
      </c>
      <c r="K294" s="259"/>
      <c r="L294" s="259"/>
      <c r="M294" s="67" t="s">
        <v>906</v>
      </c>
      <c r="N294" s="190" t="s">
        <v>906</v>
      </c>
    </row>
    <row r="295" spans="1:15" ht="15" customHeight="1" x14ac:dyDescent="0.2">
      <c r="A295" s="187">
        <v>147</v>
      </c>
      <c r="B295" s="76" t="s">
        <v>734</v>
      </c>
      <c r="C295" s="188" t="s">
        <v>651</v>
      </c>
      <c r="D295" s="259">
        <v>31.818181818181817</v>
      </c>
      <c r="E295" s="259">
        <v>36.363636363636367</v>
      </c>
      <c r="F295" s="259" t="s">
        <v>917</v>
      </c>
      <c r="G295" s="259">
        <v>77.272727272727266</v>
      </c>
      <c r="H295" s="259" t="s">
        <v>917</v>
      </c>
      <c r="I295" s="259" t="s">
        <v>917</v>
      </c>
      <c r="J295" s="259" t="s">
        <v>917</v>
      </c>
      <c r="K295" s="259"/>
      <c r="L295" s="259"/>
      <c r="M295" s="67" t="s">
        <v>906</v>
      </c>
      <c r="N295" s="190" t="s">
        <v>906</v>
      </c>
    </row>
    <row r="296" spans="1:15" ht="15" customHeight="1" x14ac:dyDescent="0.2">
      <c r="A296" s="187">
        <v>148</v>
      </c>
      <c r="B296" s="76" t="s">
        <v>735</v>
      </c>
      <c r="C296" s="188" t="s">
        <v>651</v>
      </c>
      <c r="D296" s="259">
        <v>31.818181818181817</v>
      </c>
      <c r="E296" s="259">
        <v>36.363636363636367</v>
      </c>
      <c r="F296" s="259" t="s">
        <v>917</v>
      </c>
      <c r="G296" s="259">
        <v>77.272727272727266</v>
      </c>
      <c r="H296" s="259" t="s">
        <v>917</v>
      </c>
      <c r="I296" s="259" t="s">
        <v>917</v>
      </c>
      <c r="J296" s="259" t="s">
        <v>917</v>
      </c>
      <c r="K296" s="259"/>
      <c r="L296" s="259"/>
      <c r="M296" s="67" t="s">
        <v>906</v>
      </c>
      <c r="N296" s="190" t="s">
        <v>906</v>
      </c>
    </row>
    <row r="297" spans="1:15" ht="15" customHeight="1" x14ac:dyDescent="0.2">
      <c r="A297" s="187">
        <v>151</v>
      </c>
      <c r="B297" s="76" t="s">
        <v>738</v>
      </c>
      <c r="C297" s="188" t="s">
        <v>651</v>
      </c>
      <c r="D297" s="259">
        <v>34.090909090909093</v>
      </c>
      <c r="E297" s="259">
        <v>38.636363636363633</v>
      </c>
      <c r="F297" s="259" t="s">
        <v>917</v>
      </c>
      <c r="G297" s="259">
        <v>77.272727272727266</v>
      </c>
      <c r="H297" s="259" t="s">
        <v>917</v>
      </c>
      <c r="I297" s="259" t="s">
        <v>917</v>
      </c>
      <c r="J297" s="259" t="s">
        <v>917</v>
      </c>
      <c r="K297" s="259"/>
      <c r="L297" s="259"/>
      <c r="M297" s="67" t="s">
        <v>906</v>
      </c>
      <c r="N297" s="190" t="s">
        <v>906</v>
      </c>
    </row>
    <row r="298" spans="1:15" ht="15" customHeight="1" x14ac:dyDescent="0.2">
      <c r="A298" s="187">
        <v>152</v>
      </c>
      <c r="B298" s="76" t="s">
        <v>739</v>
      </c>
      <c r="C298" s="188" t="s">
        <v>651</v>
      </c>
      <c r="D298" s="259">
        <v>27.272727272727273</v>
      </c>
      <c r="E298" s="259">
        <v>29.545454545454547</v>
      </c>
      <c r="F298" s="259" t="s">
        <v>917</v>
      </c>
      <c r="G298" s="259">
        <v>63.636363636363633</v>
      </c>
      <c r="H298" s="259" t="s">
        <v>917</v>
      </c>
      <c r="I298" s="259" t="s">
        <v>917</v>
      </c>
      <c r="J298" s="259" t="s">
        <v>917</v>
      </c>
      <c r="K298" s="259"/>
      <c r="L298" s="259"/>
      <c r="M298" s="67" t="s">
        <v>906</v>
      </c>
      <c r="N298" s="190" t="s">
        <v>906</v>
      </c>
    </row>
    <row r="299" spans="1:15" ht="15" customHeight="1" x14ac:dyDescent="0.2">
      <c r="A299" s="187">
        <v>153</v>
      </c>
      <c r="B299" s="76" t="s">
        <v>740</v>
      </c>
      <c r="C299" s="188" t="s">
        <v>651</v>
      </c>
      <c r="D299" s="259">
        <v>27.272727272727273</v>
      </c>
      <c r="E299" s="259">
        <v>31.818181818181817</v>
      </c>
      <c r="F299" s="259" t="s">
        <v>917</v>
      </c>
      <c r="G299" s="259">
        <v>68.181818181818187</v>
      </c>
      <c r="H299" s="259" t="s">
        <v>917</v>
      </c>
      <c r="I299" s="259" t="s">
        <v>917</v>
      </c>
      <c r="J299" s="259" t="s">
        <v>917</v>
      </c>
      <c r="K299" s="259"/>
      <c r="L299" s="259"/>
      <c r="M299" s="67" t="s">
        <v>906</v>
      </c>
      <c r="N299" s="190" t="s">
        <v>906</v>
      </c>
      <c r="O299" s="66" t="s">
        <v>914</v>
      </c>
    </row>
    <row r="300" spans="1:15" ht="15" customHeight="1" x14ac:dyDescent="0.2">
      <c r="A300" s="187">
        <v>154</v>
      </c>
      <c r="B300" s="76" t="s">
        <v>741</v>
      </c>
      <c r="C300" s="188" t="s">
        <v>651</v>
      </c>
      <c r="D300" s="259">
        <v>29.545454545454547</v>
      </c>
      <c r="E300" s="259">
        <v>34.090909090909093</v>
      </c>
      <c r="F300" s="259" t="s">
        <v>917</v>
      </c>
      <c r="G300" s="259">
        <v>72.727272727272734</v>
      </c>
      <c r="H300" s="259" t="s">
        <v>917</v>
      </c>
      <c r="I300" s="259" t="s">
        <v>917</v>
      </c>
      <c r="J300" s="259" t="s">
        <v>917</v>
      </c>
      <c r="K300" s="259"/>
      <c r="L300" s="259"/>
      <c r="M300" s="67" t="s">
        <v>906</v>
      </c>
      <c r="N300" s="190" t="s">
        <v>906</v>
      </c>
    </row>
    <row r="301" spans="1:15" ht="15" customHeight="1" x14ac:dyDescent="0.2">
      <c r="A301" s="187">
        <v>155</v>
      </c>
      <c r="B301" s="76" t="s">
        <v>742</v>
      </c>
      <c r="C301" s="188" t="s">
        <v>651</v>
      </c>
      <c r="D301" s="259">
        <v>31.818181818181817</v>
      </c>
      <c r="E301" s="259">
        <v>36.363636363636367</v>
      </c>
      <c r="F301" s="259" t="s">
        <v>917</v>
      </c>
      <c r="G301" s="259">
        <v>77.272727272727266</v>
      </c>
      <c r="H301" s="259" t="s">
        <v>917</v>
      </c>
      <c r="I301" s="259" t="s">
        <v>917</v>
      </c>
      <c r="J301" s="259" t="s">
        <v>917</v>
      </c>
      <c r="K301" s="259"/>
      <c r="L301" s="259"/>
      <c r="M301" s="67" t="s">
        <v>906</v>
      </c>
      <c r="N301" s="190" t="s">
        <v>906</v>
      </c>
    </row>
    <row r="302" spans="1:15" ht="15" customHeight="1" x14ac:dyDescent="0.2">
      <c r="A302" s="187">
        <v>156</v>
      </c>
      <c r="B302" s="76" t="s">
        <v>743</v>
      </c>
      <c r="C302" s="188" t="s">
        <v>651</v>
      </c>
      <c r="D302" s="259">
        <v>31.818181818181817</v>
      </c>
      <c r="E302" s="259">
        <v>36.363636363636367</v>
      </c>
      <c r="F302" s="259" t="s">
        <v>917</v>
      </c>
      <c r="G302" s="259">
        <v>77.272727272727266</v>
      </c>
      <c r="H302" s="259" t="s">
        <v>917</v>
      </c>
      <c r="I302" s="259" t="s">
        <v>917</v>
      </c>
      <c r="J302" s="259" t="s">
        <v>917</v>
      </c>
      <c r="K302" s="259"/>
      <c r="L302" s="259"/>
      <c r="M302" s="67" t="s">
        <v>906</v>
      </c>
      <c r="N302" s="190" t="s">
        <v>906</v>
      </c>
    </row>
    <row r="303" spans="1:15" ht="15" customHeight="1" x14ac:dyDescent="0.2">
      <c r="A303" s="187">
        <v>157</v>
      </c>
      <c r="B303" s="76" t="s">
        <v>744</v>
      </c>
      <c r="C303" s="188" t="s">
        <v>651</v>
      </c>
      <c r="D303" s="259">
        <v>31.818181818181817</v>
      </c>
      <c r="E303" s="259">
        <v>36.363636363636367</v>
      </c>
      <c r="F303" s="259" t="s">
        <v>917</v>
      </c>
      <c r="G303" s="259">
        <v>77.272727272727266</v>
      </c>
      <c r="H303" s="259" t="s">
        <v>917</v>
      </c>
      <c r="I303" s="259" t="s">
        <v>917</v>
      </c>
      <c r="J303" s="259" t="s">
        <v>917</v>
      </c>
      <c r="K303" s="259"/>
      <c r="L303" s="259"/>
      <c r="M303" s="67" t="s">
        <v>906</v>
      </c>
      <c r="N303" s="190" t="s">
        <v>906</v>
      </c>
    </row>
    <row r="304" spans="1:15" ht="15" customHeight="1" x14ac:dyDescent="0.2">
      <c r="A304" s="187">
        <v>158</v>
      </c>
      <c r="B304" s="76" t="s">
        <v>745</v>
      </c>
      <c r="C304" s="188" t="s">
        <v>651</v>
      </c>
      <c r="D304" s="259">
        <v>45.454545454545453</v>
      </c>
      <c r="E304" s="259">
        <v>50</v>
      </c>
      <c r="F304" s="259" t="s">
        <v>917</v>
      </c>
      <c r="G304" s="259">
        <v>104.54545454545455</v>
      </c>
      <c r="H304" s="259" t="s">
        <v>917</v>
      </c>
      <c r="I304" s="259" t="s">
        <v>917</v>
      </c>
      <c r="J304" s="259" t="s">
        <v>917</v>
      </c>
      <c r="K304" s="259"/>
      <c r="L304" s="259"/>
      <c r="M304" s="67" t="s">
        <v>906</v>
      </c>
      <c r="N304" s="190" t="s">
        <v>906</v>
      </c>
    </row>
    <row r="305" spans="1:15" ht="15" customHeight="1" x14ac:dyDescent="0.2">
      <c r="A305" s="187">
        <v>159</v>
      </c>
      <c r="B305" s="76" t="s">
        <v>746</v>
      </c>
      <c r="C305" s="188" t="s">
        <v>651</v>
      </c>
      <c r="D305" s="259">
        <v>54.545454545454547</v>
      </c>
      <c r="E305" s="259">
        <v>59.090909090909093</v>
      </c>
      <c r="F305" s="259" t="s">
        <v>917</v>
      </c>
      <c r="G305" s="259">
        <v>122.72727272727273</v>
      </c>
      <c r="H305" s="259" t="s">
        <v>917</v>
      </c>
      <c r="I305" s="259" t="s">
        <v>917</v>
      </c>
      <c r="J305" s="259" t="s">
        <v>917</v>
      </c>
      <c r="K305" s="259"/>
      <c r="L305" s="259"/>
      <c r="M305" s="67" t="s">
        <v>906</v>
      </c>
      <c r="N305" s="190" t="s">
        <v>906</v>
      </c>
    </row>
    <row r="306" spans="1:15" ht="15" customHeight="1" x14ac:dyDescent="0.2">
      <c r="A306" s="187">
        <v>161</v>
      </c>
      <c r="B306" s="76" t="s">
        <v>748</v>
      </c>
      <c r="C306" s="188" t="s">
        <v>675</v>
      </c>
      <c r="D306" s="259">
        <v>27.272727272727273</v>
      </c>
      <c r="E306" s="259">
        <v>31.818181818181817</v>
      </c>
      <c r="F306" s="259" t="s">
        <v>917</v>
      </c>
      <c r="G306" s="259">
        <v>68.181818181818187</v>
      </c>
      <c r="H306" s="259" t="s">
        <v>917</v>
      </c>
      <c r="I306" s="259" t="s">
        <v>917</v>
      </c>
      <c r="J306" s="259" t="s">
        <v>917</v>
      </c>
      <c r="K306" s="259"/>
      <c r="L306" s="259"/>
      <c r="M306" s="67" t="s">
        <v>906</v>
      </c>
      <c r="N306" s="190" t="s">
        <v>906</v>
      </c>
    </row>
    <row r="307" spans="1:15" ht="15" customHeight="1" x14ac:dyDescent="0.2">
      <c r="A307" s="187">
        <v>162</v>
      </c>
      <c r="B307" s="76" t="s">
        <v>749</v>
      </c>
      <c r="C307" s="188" t="s">
        <v>675</v>
      </c>
      <c r="D307" s="259">
        <v>31.818181818181817</v>
      </c>
      <c r="E307" s="259">
        <v>36.363636363636367</v>
      </c>
      <c r="F307" s="259" t="s">
        <v>917</v>
      </c>
      <c r="G307" s="259">
        <v>77.272727272727266</v>
      </c>
      <c r="H307" s="259" t="s">
        <v>917</v>
      </c>
      <c r="I307" s="259" t="s">
        <v>917</v>
      </c>
      <c r="J307" s="259" t="s">
        <v>917</v>
      </c>
      <c r="K307" s="259"/>
      <c r="L307" s="259"/>
      <c r="M307" s="67" t="s">
        <v>906</v>
      </c>
      <c r="N307" s="190" t="s">
        <v>906</v>
      </c>
    </row>
    <row r="308" spans="1:15" ht="15" customHeight="1" x14ac:dyDescent="0.2">
      <c r="A308" s="187">
        <v>163</v>
      </c>
      <c r="B308" s="76" t="s">
        <v>750</v>
      </c>
      <c r="C308" s="188" t="s">
        <v>675</v>
      </c>
      <c r="D308" s="259">
        <v>31.818181818181817</v>
      </c>
      <c r="E308" s="259">
        <v>36.363636363636367</v>
      </c>
      <c r="F308" s="259" t="s">
        <v>917</v>
      </c>
      <c r="G308" s="259">
        <v>77.272727272727266</v>
      </c>
      <c r="H308" s="259" t="s">
        <v>917</v>
      </c>
      <c r="I308" s="259" t="s">
        <v>917</v>
      </c>
      <c r="J308" s="259" t="s">
        <v>917</v>
      </c>
      <c r="K308" s="259"/>
      <c r="L308" s="259"/>
      <c r="M308" s="67" t="s">
        <v>906</v>
      </c>
      <c r="N308" s="190" t="s">
        <v>906</v>
      </c>
    </row>
    <row r="309" spans="1:15" ht="15" customHeight="1" x14ac:dyDescent="0.2">
      <c r="A309" s="187">
        <v>164</v>
      </c>
      <c r="B309" s="76" t="s">
        <v>751</v>
      </c>
      <c r="C309" s="188" t="s">
        <v>675</v>
      </c>
      <c r="D309" s="259">
        <v>31.818181818181817</v>
      </c>
      <c r="E309" s="259">
        <v>36.363636363636367</v>
      </c>
      <c r="F309" s="259" t="s">
        <v>917</v>
      </c>
      <c r="G309" s="259">
        <v>77.272727272727266</v>
      </c>
      <c r="H309" s="259" t="s">
        <v>917</v>
      </c>
      <c r="I309" s="259" t="s">
        <v>917</v>
      </c>
      <c r="J309" s="259" t="s">
        <v>917</v>
      </c>
      <c r="K309" s="259"/>
      <c r="L309" s="259"/>
      <c r="M309" s="67" t="s">
        <v>906</v>
      </c>
      <c r="N309" s="190" t="s">
        <v>906</v>
      </c>
    </row>
    <row r="310" spans="1:15" ht="15" customHeight="1" x14ac:dyDescent="0.2">
      <c r="A310" s="187">
        <v>166</v>
      </c>
      <c r="B310" s="76" t="s">
        <v>753</v>
      </c>
      <c r="C310" s="188" t="s">
        <v>675</v>
      </c>
      <c r="D310" s="259">
        <v>36.363636363636367</v>
      </c>
      <c r="E310" s="259">
        <v>40.909090909090907</v>
      </c>
      <c r="F310" s="259" t="s">
        <v>917</v>
      </c>
      <c r="G310" s="259">
        <v>86.36363636363636</v>
      </c>
      <c r="H310" s="259" t="s">
        <v>917</v>
      </c>
      <c r="I310" s="259" t="s">
        <v>917</v>
      </c>
      <c r="J310" s="259" t="s">
        <v>917</v>
      </c>
      <c r="K310" s="259"/>
      <c r="L310" s="259"/>
      <c r="M310" s="67" t="s">
        <v>906</v>
      </c>
      <c r="N310" s="190" t="s">
        <v>906</v>
      </c>
    </row>
    <row r="311" spans="1:15" ht="15" customHeight="1" x14ac:dyDescent="0.2">
      <c r="A311" s="187">
        <v>167</v>
      </c>
      <c r="B311" s="76" t="s">
        <v>754</v>
      </c>
      <c r="C311" s="188" t="s">
        <v>675</v>
      </c>
      <c r="D311" s="259">
        <v>36.363636363636367</v>
      </c>
      <c r="E311" s="259">
        <v>40.909090909090907</v>
      </c>
      <c r="F311" s="259" t="s">
        <v>917</v>
      </c>
      <c r="G311" s="259">
        <v>86.36363636363636</v>
      </c>
      <c r="H311" s="259" t="s">
        <v>917</v>
      </c>
      <c r="I311" s="259" t="s">
        <v>917</v>
      </c>
      <c r="J311" s="259" t="s">
        <v>917</v>
      </c>
      <c r="K311" s="259"/>
      <c r="L311" s="259"/>
      <c r="M311" s="67" t="s">
        <v>906</v>
      </c>
      <c r="N311" s="190" t="s">
        <v>906</v>
      </c>
    </row>
    <row r="312" spans="1:15" ht="15" customHeight="1" x14ac:dyDescent="0.2">
      <c r="A312" s="187">
        <v>168</v>
      </c>
      <c r="B312" s="76" t="s">
        <v>755</v>
      </c>
      <c r="C312" s="188" t="s">
        <v>675</v>
      </c>
      <c r="D312" s="259">
        <v>31.818181818181817</v>
      </c>
      <c r="E312" s="259">
        <v>36.363636363636367</v>
      </c>
      <c r="F312" s="259" t="s">
        <v>917</v>
      </c>
      <c r="G312" s="259">
        <v>77.272727272727266</v>
      </c>
      <c r="H312" s="259" t="s">
        <v>917</v>
      </c>
      <c r="I312" s="259" t="s">
        <v>917</v>
      </c>
      <c r="J312" s="259" t="s">
        <v>917</v>
      </c>
      <c r="K312" s="259"/>
      <c r="L312" s="259"/>
      <c r="M312" s="67" t="s">
        <v>906</v>
      </c>
      <c r="N312" s="190" t="s">
        <v>906</v>
      </c>
    </row>
    <row r="313" spans="1:15" ht="15" customHeight="1" x14ac:dyDescent="0.2">
      <c r="A313" s="187">
        <v>169</v>
      </c>
      <c r="B313" s="76" t="s">
        <v>756</v>
      </c>
      <c r="C313" s="188" t="s">
        <v>695</v>
      </c>
      <c r="D313" s="259">
        <v>34.090909090909093</v>
      </c>
      <c r="E313" s="259">
        <v>38.636363636363633</v>
      </c>
      <c r="F313" s="259" t="s">
        <v>917</v>
      </c>
      <c r="G313" s="259">
        <v>86.36363636363636</v>
      </c>
      <c r="H313" s="259" t="s">
        <v>917</v>
      </c>
      <c r="I313" s="259" t="s">
        <v>917</v>
      </c>
      <c r="J313" s="259" t="s">
        <v>917</v>
      </c>
      <c r="K313" s="259"/>
      <c r="L313" s="259"/>
      <c r="M313" s="67" t="s">
        <v>906</v>
      </c>
      <c r="N313" s="190" t="s">
        <v>906</v>
      </c>
    </row>
    <row r="314" spans="1:15" ht="15" customHeight="1" x14ac:dyDescent="0.2">
      <c r="A314" s="187">
        <v>170</v>
      </c>
      <c r="B314" s="76" t="s">
        <v>757</v>
      </c>
      <c r="C314" s="188" t="s">
        <v>695</v>
      </c>
      <c r="D314" s="259">
        <v>34.090909090909093</v>
      </c>
      <c r="E314" s="259">
        <v>38.636363636363633</v>
      </c>
      <c r="F314" s="259" t="s">
        <v>917</v>
      </c>
      <c r="G314" s="259">
        <v>86.36363636363636</v>
      </c>
      <c r="H314" s="259" t="s">
        <v>917</v>
      </c>
      <c r="I314" s="259" t="s">
        <v>917</v>
      </c>
      <c r="J314" s="259" t="s">
        <v>917</v>
      </c>
      <c r="K314" s="259"/>
      <c r="L314" s="259"/>
      <c r="M314" s="67" t="s">
        <v>906</v>
      </c>
      <c r="N314" s="190" t="s">
        <v>906</v>
      </c>
      <c r="O314" s="66" t="s">
        <v>915</v>
      </c>
    </row>
    <row r="315" spans="1:15" ht="15" customHeight="1" x14ac:dyDescent="0.2">
      <c r="A315" s="187">
        <v>171</v>
      </c>
      <c r="B315" s="76" t="s">
        <v>758</v>
      </c>
      <c r="C315" s="188" t="s">
        <v>695</v>
      </c>
      <c r="D315" s="259">
        <v>38.636363636363633</v>
      </c>
      <c r="E315" s="259">
        <v>43.18181818181818</v>
      </c>
      <c r="F315" s="259" t="s">
        <v>917</v>
      </c>
      <c r="G315" s="259">
        <v>90.909090909090907</v>
      </c>
      <c r="H315" s="259" t="s">
        <v>917</v>
      </c>
      <c r="I315" s="259" t="s">
        <v>917</v>
      </c>
      <c r="J315" s="259" t="s">
        <v>917</v>
      </c>
      <c r="K315" s="259"/>
      <c r="L315" s="259"/>
      <c r="M315" s="67" t="s">
        <v>906</v>
      </c>
      <c r="N315" s="190" t="s">
        <v>906</v>
      </c>
      <c r="O315" s="66" t="s">
        <v>915</v>
      </c>
    </row>
    <row r="316" spans="1:15" ht="15" customHeight="1" x14ac:dyDescent="0.2">
      <c r="A316" s="187">
        <v>172</v>
      </c>
      <c r="B316" s="76" t="s">
        <v>759</v>
      </c>
      <c r="C316" s="188" t="s">
        <v>695</v>
      </c>
      <c r="D316" s="259">
        <v>54.545454545454547</v>
      </c>
      <c r="E316" s="259">
        <v>59.090909090909093</v>
      </c>
      <c r="F316" s="259" t="s">
        <v>917</v>
      </c>
      <c r="G316" s="259">
        <v>122.72727272727273</v>
      </c>
      <c r="H316" s="259" t="s">
        <v>917</v>
      </c>
      <c r="I316" s="259" t="s">
        <v>917</v>
      </c>
      <c r="J316" s="259" t="s">
        <v>917</v>
      </c>
      <c r="K316" s="259"/>
      <c r="L316" s="259"/>
      <c r="M316" s="67" t="s">
        <v>906</v>
      </c>
      <c r="N316" s="190" t="s">
        <v>906</v>
      </c>
      <c r="O316" s="66" t="s">
        <v>915</v>
      </c>
    </row>
    <row r="317" spans="1:15" ht="15" customHeight="1" x14ac:dyDescent="0.2">
      <c r="A317" s="187">
        <v>173</v>
      </c>
      <c r="B317" s="76" t="s">
        <v>760</v>
      </c>
      <c r="C317" s="188" t="s">
        <v>710</v>
      </c>
      <c r="D317" s="259">
        <v>45.454545454545453</v>
      </c>
      <c r="E317" s="259">
        <v>50</v>
      </c>
      <c r="F317" s="259" t="s">
        <v>917</v>
      </c>
      <c r="G317" s="259">
        <v>104.54545454545455</v>
      </c>
      <c r="H317" s="259" t="s">
        <v>917</v>
      </c>
      <c r="I317" s="259" t="s">
        <v>917</v>
      </c>
      <c r="J317" s="259" t="s">
        <v>917</v>
      </c>
      <c r="K317" s="259"/>
      <c r="L317" s="259"/>
      <c r="M317" s="67" t="s">
        <v>906</v>
      </c>
      <c r="N317" s="190" t="s">
        <v>906</v>
      </c>
      <c r="O317" s="66" t="s">
        <v>915</v>
      </c>
    </row>
    <row r="318" spans="1:15" ht="15" customHeight="1" x14ac:dyDescent="0.2">
      <c r="A318" s="187">
        <v>174</v>
      </c>
      <c r="B318" s="76" t="s">
        <v>761</v>
      </c>
      <c r="C318" s="188" t="s">
        <v>710</v>
      </c>
      <c r="D318" s="259">
        <v>50</v>
      </c>
      <c r="E318" s="259">
        <v>54.545454545454547</v>
      </c>
      <c r="F318" s="259" t="s">
        <v>917</v>
      </c>
      <c r="G318" s="259">
        <v>113.63636363636364</v>
      </c>
      <c r="H318" s="259" t="s">
        <v>917</v>
      </c>
      <c r="I318" s="259" t="s">
        <v>917</v>
      </c>
      <c r="J318" s="259" t="s">
        <v>917</v>
      </c>
      <c r="K318" s="259"/>
      <c r="L318" s="259"/>
      <c r="M318" s="67" t="s">
        <v>906</v>
      </c>
      <c r="N318" s="190" t="s">
        <v>906</v>
      </c>
      <c r="O318" s="66" t="s">
        <v>915</v>
      </c>
    </row>
    <row r="319" spans="1:15" ht="15" customHeight="1" x14ac:dyDescent="0.2">
      <c r="A319" s="187">
        <v>175</v>
      </c>
      <c r="B319" s="76" t="s">
        <v>762</v>
      </c>
      <c r="C319" s="188" t="s">
        <v>710</v>
      </c>
      <c r="D319" s="259">
        <v>54.545454545454547</v>
      </c>
      <c r="E319" s="259">
        <v>59.090909090909093</v>
      </c>
      <c r="F319" s="259" t="s">
        <v>917</v>
      </c>
      <c r="G319" s="259">
        <v>122.72727272727273</v>
      </c>
      <c r="H319" s="259" t="s">
        <v>917</v>
      </c>
      <c r="I319" s="259" t="s">
        <v>917</v>
      </c>
      <c r="J319" s="259" t="s">
        <v>917</v>
      </c>
      <c r="K319" s="259"/>
      <c r="L319" s="259"/>
      <c r="M319" s="67" t="s">
        <v>906</v>
      </c>
      <c r="N319" s="190" t="s">
        <v>906</v>
      </c>
      <c r="O319" s="66" t="s">
        <v>915</v>
      </c>
    </row>
    <row r="320" spans="1:15" ht="15" customHeight="1" x14ac:dyDescent="0.2">
      <c r="A320" s="187">
        <v>176</v>
      </c>
      <c r="B320" s="76" t="s">
        <v>763</v>
      </c>
      <c r="C320" s="188" t="s">
        <v>710</v>
      </c>
      <c r="D320" s="259">
        <v>56.81818181818182</v>
      </c>
      <c r="E320" s="259">
        <v>65.909090909090907</v>
      </c>
      <c r="F320" s="259" t="s">
        <v>917</v>
      </c>
      <c r="G320" s="259">
        <v>127.27272727272727</v>
      </c>
      <c r="H320" s="259" t="s">
        <v>917</v>
      </c>
      <c r="I320" s="259" t="s">
        <v>917</v>
      </c>
      <c r="J320" s="259" t="s">
        <v>917</v>
      </c>
      <c r="K320" s="259"/>
      <c r="L320" s="259"/>
      <c r="M320" s="67" t="s">
        <v>906</v>
      </c>
      <c r="N320" s="190" t="s">
        <v>906</v>
      </c>
      <c r="O320" s="66" t="s">
        <v>915</v>
      </c>
    </row>
    <row r="321" spans="1:15" ht="15" customHeight="1" x14ac:dyDescent="0.2">
      <c r="A321" s="187">
        <v>177</v>
      </c>
      <c r="B321" s="76" t="s">
        <v>764</v>
      </c>
      <c r="C321" s="188" t="s">
        <v>710</v>
      </c>
      <c r="D321" s="259">
        <v>68.181818181818187</v>
      </c>
      <c r="E321" s="259">
        <v>77.272727272727266</v>
      </c>
      <c r="F321" s="259" t="s">
        <v>917</v>
      </c>
      <c r="G321" s="259">
        <v>159.09090909090909</v>
      </c>
      <c r="H321" s="259" t="s">
        <v>917</v>
      </c>
      <c r="I321" s="259" t="s">
        <v>917</v>
      </c>
      <c r="J321" s="259" t="s">
        <v>917</v>
      </c>
      <c r="K321" s="259"/>
      <c r="L321" s="259"/>
      <c r="M321" s="67" t="s">
        <v>906</v>
      </c>
      <c r="N321" s="190" t="s">
        <v>906</v>
      </c>
      <c r="O321" s="66" t="s">
        <v>915</v>
      </c>
    </row>
    <row r="322" spans="1:15" ht="15" customHeight="1" x14ac:dyDescent="0.2">
      <c r="A322" s="187">
        <v>178</v>
      </c>
      <c r="B322" s="76" t="s">
        <v>765</v>
      </c>
      <c r="C322" s="188" t="s">
        <v>710</v>
      </c>
      <c r="D322" s="259">
        <v>68.181818181818187</v>
      </c>
      <c r="E322" s="259">
        <v>77.272727272727266</v>
      </c>
      <c r="F322" s="259" t="s">
        <v>917</v>
      </c>
      <c r="G322" s="259">
        <v>159.09090909090909</v>
      </c>
      <c r="H322" s="259" t="s">
        <v>917</v>
      </c>
      <c r="I322" s="259" t="s">
        <v>917</v>
      </c>
      <c r="J322" s="259" t="s">
        <v>917</v>
      </c>
      <c r="K322" s="259"/>
      <c r="L322" s="259"/>
      <c r="M322" s="67" t="s">
        <v>906</v>
      </c>
      <c r="N322" s="190" t="s">
        <v>906</v>
      </c>
      <c r="O322" s="66" t="s">
        <v>916</v>
      </c>
    </row>
    <row r="323" spans="1:15" ht="15" customHeight="1" x14ac:dyDescent="0.2">
      <c r="A323" s="187">
        <v>179</v>
      </c>
      <c r="B323" s="76" t="s">
        <v>766</v>
      </c>
      <c r="C323" s="188" t="s">
        <v>642</v>
      </c>
      <c r="D323" s="259">
        <v>77.272727272727266</v>
      </c>
      <c r="E323" s="259">
        <v>86.36363636363636</v>
      </c>
      <c r="F323" s="259" t="s">
        <v>917</v>
      </c>
      <c r="G323" s="259">
        <v>168.18181818181819</v>
      </c>
      <c r="H323" s="259" t="s">
        <v>917</v>
      </c>
      <c r="I323" s="259" t="s">
        <v>917</v>
      </c>
      <c r="J323" s="259" t="s">
        <v>917</v>
      </c>
      <c r="K323" s="259"/>
      <c r="L323" s="259"/>
      <c r="M323" s="67" t="s">
        <v>906</v>
      </c>
      <c r="N323" s="190" t="s">
        <v>906</v>
      </c>
    </row>
    <row r="324" spans="1:15" ht="15" customHeight="1" x14ac:dyDescent="0.2">
      <c r="A324" s="187">
        <v>180</v>
      </c>
      <c r="B324" s="76" t="s">
        <v>767</v>
      </c>
      <c r="C324" s="188" t="s">
        <v>642</v>
      </c>
      <c r="D324" s="259">
        <v>72.727272727272734</v>
      </c>
      <c r="E324" s="259">
        <v>81.818181818181813</v>
      </c>
      <c r="F324" s="259" t="s">
        <v>917</v>
      </c>
      <c r="G324" s="259">
        <v>163.63636363636363</v>
      </c>
      <c r="H324" s="259" t="s">
        <v>917</v>
      </c>
      <c r="I324" s="259" t="s">
        <v>917</v>
      </c>
      <c r="J324" s="259" t="s">
        <v>917</v>
      </c>
      <c r="K324" s="259"/>
      <c r="L324" s="259"/>
      <c r="M324" s="67" t="s">
        <v>906</v>
      </c>
      <c r="N324" s="190" t="s">
        <v>906</v>
      </c>
    </row>
    <row r="325" spans="1:15" ht="15" customHeight="1" x14ac:dyDescent="0.2">
      <c r="A325" s="187">
        <v>181</v>
      </c>
      <c r="B325" s="76" t="s">
        <v>768</v>
      </c>
      <c r="C325" s="188" t="s">
        <v>700</v>
      </c>
      <c r="D325" s="259">
        <v>63.636363636363633</v>
      </c>
      <c r="E325" s="259">
        <v>72.727272727272734</v>
      </c>
      <c r="F325" s="259" t="s">
        <v>917</v>
      </c>
      <c r="G325" s="259">
        <v>140.90909090909091</v>
      </c>
      <c r="H325" s="259" t="s">
        <v>917</v>
      </c>
      <c r="I325" s="259" t="s">
        <v>917</v>
      </c>
      <c r="J325" s="259" t="s">
        <v>917</v>
      </c>
      <c r="K325" s="259"/>
      <c r="L325" s="259"/>
      <c r="M325" s="67" t="s">
        <v>906</v>
      </c>
      <c r="N325" s="190" t="s">
        <v>906</v>
      </c>
    </row>
    <row r="326" spans="1:15" ht="15" customHeight="1" x14ac:dyDescent="0.2">
      <c r="A326" s="187">
        <v>182</v>
      </c>
      <c r="B326" s="76" t="s">
        <v>769</v>
      </c>
      <c r="C326" s="188" t="s">
        <v>700</v>
      </c>
      <c r="D326" s="259">
        <v>59.090909090909093</v>
      </c>
      <c r="E326" s="259">
        <v>68.181818181818187</v>
      </c>
      <c r="F326" s="259" t="s">
        <v>917</v>
      </c>
      <c r="G326" s="259">
        <v>131.81818181818181</v>
      </c>
      <c r="H326" s="259" t="s">
        <v>917</v>
      </c>
      <c r="I326" s="259" t="s">
        <v>917</v>
      </c>
      <c r="J326" s="259" t="s">
        <v>917</v>
      </c>
      <c r="K326" s="259"/>
      <c r="L326" s="259"/>
      <c r="M326" s="67" t="s">
        <v>906</v>
      </c>
      <c r="N326" s="190" t="s">
        <v>906</v>
      </c>
    </row>
  </sheetData>
  <autoFilter ref="A6:N326" xr:uid="{00000000-0001-0000-0200-000000000000}"/>
  <mergeCells count="2">
    <mergeCell ref="A1:N1"/>
    <mergeCell ref="A2:N2"/>
  </mergeCells>
  <conditionalFormatting sqref="B1:B1048576">
    <cfRule type="duplicateValues" dxfId="0" priority="1"/>
  </conditionalFormatting>
  <hyperlinks>
    <hyperlink ref="A1:H1" r:id="rId1" display="PERFECT LINK -We Link Global  - www.Perfectlink.vn" xr:uid="{82DCF324-E2D6-4FE5-8A90-0F163837A990}"/>
    <hyperlink ref="A1:N1" r:id="rId2" display="https://perfectlink.123websitedev.com/" xr:uid="{07E154E1-145E-4E8E-A5D4-E69920330D02}"/>
  </hyperlinks>
  <pageMargins left="0.7" right="0.7" top="0.75" bottom="0.75" header="0.3" footer="0.3"/>
  <pageSetup orientation="portrait" r:id="rId3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79998168889431442"/>
  </sheetPr>
  <dimension ref="A1:N112"/>
  <sheetViews>
    <sheetView zoomScaleNormal="100" workbookViewId="0">
      <pane xSplit="2" ySplit="6" topLeftCell="C46" activePane="bottomRight" state="frozen"/>
      <selection pane="topRight" activeCell="C1" sqref="C1"/>
      <selection pane="bottomLeft" activeCell="A2" sqref="A2"/>
      <selection pane="bottomRight" activeCell="I28" sqref="I28"/>
    </sheetView>
  </sheetViews>
  <sheetFormatPr defaultColWidth="0" defaultRowHeight="9.9499999999999993" customHeight="1" zeroHeight="1" x14ac:dyDescent="0.2"/>
  <cols>
    <col min="1" max="1" width="5.42578125" style="64" customWidth="1"/>
    <col min="2" max="2" width="46.5703125" style="77" customWidth="1"/>
    <col min="3" max="3" width="33" style="62" customWidth="1"/>
    <col min="4" max="4" width="16" style="62" customWidth="1"/>
    <col min="5" max="6" width="13" style="62" customWidth="1"/>
    <col min="7" max="7" width="22" style="62" customWidth="1"/>
    <col min="8" max="8" width="13" style="62" customWidth="1"/>
    <col min="9" max="10" width="13" style="63" customWidth="1"/>
    <col min="11" max="11" width="18.85546875" style="63" customWidth="1"/>
    <col min="12" max="12" width="17.7109375" style="62" customWidth="1"/>
    <col min="13" max="14" width="15.42578125" style="79" customWidth="1"/>
    <col min="15" max="16384" width="9.140625" style="66" hidden="1"/>
  </cols>
  <sheetData>
    <row r="1" spans="1:14" s="129" customFormat="1" ht="34.5" customHeight="1" x14ac:dyDescent="0.25">
      <c r="A1" s="291" t="s">
        <v>303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</row>
    <row r="2" spans="1:14" s="130" customFormat="1" ht="36" customHeight="1" x14ac:dyDescent="0.25">
      <c r="A2" s="292" t="s">
        <v>358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</row>
    <row r="3" spans="1:14" s="36" customFormat="1" ht="15.75" customHeight="1" x14ac:dyDescent="0.25">
      <c r="A3" s="25" t="s">
        <v>26</v>
      </c>
      <c r="B3" s="74" t="s">
        <v>172</v>
      </c>
      <c r="C3" s="25"/>
      <c r="D3" s="25" t="s">
        <v>0</v>
      </c>
      <c r="E3" s="25" t="s">
        <v>1</v>
      </c>
      <c r="F3" s="25" t="s">
        <v>27</v>
      </c>
      <c r="G3" s="25" t="s">
        <v>28</v>
      </c>
      <c r="H3" s="25" t="s">
        <v>145</v>
      </c>
      <c r="I3" s="24" t="s">
        <v>146</v>
      </c>
      <c r="J3" s="24" t="s">
        <v>147</v>
      </c>
      <c r="K3" s="24" t="s">
        <v>143</v>
      </c>
      <c r="L3" s="24" t="s">
        <v>143</v>
      </c>
      <c r="M3" s="25" t="s">
        <v>148</v>
      </c>
      <c r="N3" s="25" t="s">
        <v>149</v>
      </c>
    </row>
    <row r="4" spans="1:14" s="37" customFormat="1" ht="15.75" customHeight="1" x14ac:dyDescent="0.25">
      <c r="A4" s="26"/>
      <c r="B4" s="27" t="s">
        <v>251</v>
      </c>
      <c r="C4" s="27"/>
      <c r="D4" s="28" t="s">
        <v>4</v>
      </c>
      <c r="E4" s="28" t="s">
        <v>5</v>
      </c>
      <c r="F4" s="28" t="s">
        <v>7</v>
      </c>
      <c r="G4" s="28" t="s">
        <v>6</v>
      </c>
      <c r="H4" s="28" t="s">
        <v>144</v>
      </c>
      <c r="I4" s="16" t="s">
        <v>144</v>
      </c>
      <c r="J4" s="16" t="s">
        <v>144</v>
      </c>
      <c r="K4" s="16" t="s">
        <v>162</v>
      </c>
      <c r="L4" s="17" t="s">
        <v>151</v>
      </c>
      <c r="M4" s="28" t="s">
        <v>162</v>
      </c>
      <c r="N4" s="28" t="s">
        <v>163</v>
      </c>
    </row>
    <row r="5" spans="1:14" s="37" customFormat="1" ht="15.75" customHeight="1" x14ac:dyDescent="0.25">
      <c r="A5" s="26"/>
      <c r="B5" s="27" t="s">
        <v>249</v>
      </c>
      <c r="C5" s="27"/>
      <c r="D5" s="29" t="s">
        <v>157</v>
      </c>
      <c r="E5" s="29" t="s">
        <v>158</v>
      </c>
      <c r="F5" s="29" t="s">
        <v>139</v>
      </c>
      <c r="G5" s="29" t="s">
        <v>140</v>
      </c>
      <c r="H5" s="30"/>
      <c r="I5" s="18"/>
      <c r="J5" s="18"/>
      <c r="K5" s="18"/>
      <c r="L5" s="19"/>
      <c r="M5" s="76"/>
      <c r="N5" s="76"/>
    </row>
    <row r="6" spans="1:14" s="36" customFormat="1" ht="15.75" customHeight="1" x14ac:dyDescent="0.25">
      <c r="A6" s="71"/>
      <c r="B6" s="75"/>
      <c r="C6" s="71"/>
      <c r="D6" s="71"/>
      <c r="E6" s="71"/>
      <c r="F6" s="71"/>
      <c r="G6" s="71"/>
      <c r="H6" s="71"/>
      <c r="I6" s="72"/>
      <c r="J6" s="72"/>
      <c r="K6" s="72"/>
      <c r="L6" s="72"/>
      <c r="M6" s="71"/>
      <c r="N6" s="71"/>
    </row>
    <row r="7" spans="1:14" s="37" customFormat="1" ht="15.75" customHeight="1" x14ac:dyDescent="0.2">
      <c r="A7" s="78">
        <f>IF(B7="",0,COUNTA($B$7:B7))</f>
        <v>1</v>
      </c>
      <c r="B7" s="76" t="s">
        <v>12</v>
      </c>
      <c r="C7" s="31" t="s">
        <v>270</v>
      </c>
      <c r="D7" s="22">
        <v>3200000</v>
      </c>
      <c r="E7" s="22">
        <v>3500000</v>
      </c>
      <c r="F7" s="22">
        <v>4800000</v>
      </c>
      <c r="G7" s="22">
        <v>5800000</v>
      </c>
      <c r="H7" s="22">
        <v>8700000</v>
      </c>
      <c r="I7" s="21">
        <v>9000000</v>
      </c>
      <c r="J7" s="21">
        <f>I7+300000</f>
        <v>9300000</v>
      </c>
      <c r="K7" s="21">
        <v>700000</v>
      </c>
      <c r="L7" s="21">
        <v>1500000</v>
      </c>
      <c r="M7" s="32" t="s">
        <v>153</v>
      </c>
      <c r="N7" s="30" t="s">
        <v>166</v>
      </c>
    </row>
    <row r="8" spans="1:14" s="37" customFormat="1" ht="15.75" customHeight="1" x14ac:dyDescent="0.2">
      <c r="A8" s="78">
        <f>IF(B8="",0,COUNTA($B$7:B8))</f>
        <v>2</v>
      </c>
      <c r="B8" s="76" t="s">
        <v>48</v>
      </c>
      <c r="C8" s="31" t="s">
        <v>256</v>
      </c>
      <c r="D8" s="22">
        <v>700000</v>
      </c>
      <c r="E8" s="22">
        <f t="shared" ref="E8:E27" si="0">+D8+50000</f>
        <v>750000</v>
      </c>
      <c r="F8" s="22">
        <v>1500000</v>
      </c>
      <c r="G8" s="22">
        <v>1700000</v>
      </c>
      <c r="H8" s="22">
        <v>3000000</v>
      </c>
      <c r="I8" s="21">
        <v>3100000</v>
      </c>
      <c r="J8" s="21">
        <f>I8+300000</f>
        <v>3400000</v>
      </c>
      <c r="K8" s="21">
        <v>500000</v>
      </c>
      <c r="L8" s="21">
        <v>1500000</v>
      </c>
      <c r="M8" s="67"/>
      <c r="N8" s="67"/>
    </row>
    <row r="9" spans="1:14" s="37" customFormat="1" ht="15.75" customHeight="1" x14ac:dyDescent="0.2">
      <c r="A9" s="78">
        <f>IF(B9="",0,COUNTA($B$7:B9))</f>
        <v>3</v>
      </c>
      <c r="B9" s="76" t="s">
        <v>37</v>
      </c>
      <c r="C9" s="31" t="s">
        <v>256</v>
      </c>
      <c r="D9" s="22">
        <v>600000</v>
      </c>
      <c r="E9" s="22">
        <f t="shared" si="0"/>
        <v>650000</v>
      </c>
      <c r="F9" s="22">
        <v>1200000</v>
      </c>
      <c r="G9" s="22">
        <v>1600000</v>
      </c>
      <c r="H9" s="22">
        <v>2300000</v>
      </c>
      <c r="I9" s="21">
        <v>2400000</v>
      </c>
      <c r="J9" s="21">
        <f>I9+300000</f>
        <v>2700000</v>
      </c>
      <c r="K9" s="21">
        <v>500000</v>
      </c>
      <c r="L9" s="21">
        <v>1500000</v>
      </c>
      <c r="M9" s="67"/>
      <c r="N9" s="67"/>
    </row>
    <row r="10" spans="1:14" s="37" customFormat="1" ht="15.75" customHeight="1" x14ac:dyDescent="0.2">
      <c r="A10" s="78">
        <f>IF(B10="",0,COUNTA($B$7:B10))</f>
        <v>4</v>
      </c>
      <c r="B10" s="76" t="s">
        <v>32</v>
      </c>
      <c r="C10" s="31" t="s">
        <v>256</v>
      </c>
      <c r="D10" s="22">
        <v>600000</v>
      </c>
      <c r="E10" s="22">
        <f t="shared" si="0"/>
        <v>650000</v>
      </c>
      <c r="F10" s="22">
        <v>1200000</v>
      </c>
      <c r="G10" s="22">
        <v>1600000</v>
      </c>
      <c r="H10" s="22">
        <v>2300000</v>
      </c>
      <c r="I10" s="21">
        <v>2400000</v>
      </c>
      <c r="J10" s="21">
        <f>I10+300000</f>
        <v>2700000</v>
      </c>
      <c r="K10" s="21">
        <v>500000</v>
      </c>
      <c r="L10" s="21">
        <v>1500000</v>
      </c>
      <c r="M10" s="67" t="s">
        <v>152</v>
      </c>
      <c r="N10" s="67" t="s">
        <v>186</v>
      </c>
    </row>
    <row r="11" spans="1:14" s="37" customFormat="1" ht="15.75" customHeight="1" x14ac:dyDescent="0.2">
      <c r="A11" s="78">
        <f>IF(B11="",0,COUNTA($B$7:B11))</f>
        <v>5</v>
      </c>
      <c r="B11" s="76" t="s">
        <v>44</v>
      </c>
      <c r="C11" s="31" t="s">
        <v>256</v>
      </c>
      <c r="D11" s="22">
        <v>700000</v>
      </c>
      <c r="E11" s="22">
        <f t="shared" si="0"/>
        <v>750000</v>
      </c>
      <c r="F11" s="22">
        <v>1500000</v>
      </c>
      <c r="G11" s="22">
        <v>1700000</v>
      </c>
      <c r="H11" s="22">
        <v>3000000</v>
      </c>
      <c r="I11" s="21">
        <v>3100000</v>
      </c>
      <c r="J11" s="21">
        <f>I11+300000</f>
        <v>3400000</v>
      </c>
      <c r="K11" s="21">
        <v>500000</v>
      </c>
      <c r="L11" s="21">
        <v>1500000</v>
      </c>
      <c r="M11" s="67"/>
      <c r="N11" s="67"/>
    </row>
    <row r="12" spans="1:14" s="37" customFormat="1" ht="15.75" customHeight="1" x14ac:dyDescent="0.2">
      <c r="A12" s="78">
        <f>IF(B12="",0,COUNTA($B$7:B12))</f>
        <v>6</v>
      </c>
      <c r="B12" s="76" t="s">
        <v>40</v>
      </c>
      <c r="C12" s="31" t="s">
        <v>256</v>
      </c>
      <c r="D12" s="22">
        <v>600000</v>
      </c>
      <c r="E12" s="22">
        <f t="shared" si="0"/>
        <v>650000</v>
      </c>
      <c r="F12" s="73" t="s">
        <v>254</v>
      </c>
      <c r="G12" s="73" t="s">
        <v>254</v>
      </c>
      <c r="H12" s="73" t="s">
        <v>254</v>
      </c>
      <c r="I12" s="73" t="s">
        <v>254</v>
      </c>
      <c r="J12" s="73" t="s">
        <v>254</v>
      </c>
      <c r="K12" s="73" t="s">
        <v>254</v>
      </c>
      <c r="L12" s="73" t="s">
        <v>254</v>
      </c>
      <c r="M12" s="67"/>
      <c r="N12" s="67"/>
    </row>
    <row r="13" spans="1:14" s="37" customFormat="1" ht="15.75" customHeight="1" x14ac:dyDescent="0.2">
      <c r="A13" s="78">
        <f>IF(B13="",0,COUNTA($B$7:B13))</f>
        <v>7</v>
      </c>
      <c r="B13" s="76" t="s">
        <v>49</v>
      </c>
      <c r="C13" s="31" t="s">
        <v>256</v>
      </c>
      <c r="D13" s="22">
        <v>700000</v>
      </c>
      <c r="E13" s="22">
        <f t="shared" si="0"/>
        <v>750000</v>
      </c>
      <c r="F13" s="22">
        <v>1500000</v>
      </c>
      <c r="G13" s="22">
        <v>1700000</v>
      </c>
      <c r="H13" s="22">
        <v>3000000</v>
      </c>
      <c r="I13" s="21">
        <v>3100000</v>
      </c>
      <c r="J13" s="21">
        <f>I13+300000</f>
        <v>3400000</v>
      </c>
      <c r="K13" s="21">
        <v>500000</v>
      </c>
      <c r="L13" s="21">
        <v>1500000</v>
      </c>
      <c r="M13" s="67"/>
      <c r="N13" s="67"/>
    </row>
    <row r="14" spans="1:14" s="37" customFormat="1" ht="15.75" customHeight="1" x14ac:dyDescent="0.2">
      <c r="A14" s="78">
        <f>IF(B14="",0,COUNTA($B$7:B14))</f>
        <v>8</v>
      </c>
      <c r="B14" s="76" t="s">
        <v>178</v>
      </c>
      <c r="C14" s="31" t="s">
        <v>256</v>
      </c>
      <c r="D14" s="22">
        <v>600000</v>
      </c>
      <c r="E14" s="22">
        <f t="shared" si="0"/>
        <v>650000</v>
      </c>
      <c r="F14" s="73" t="s">
        <v>254</v>
      </c>
      <c r="G14" s="73" t="s">
        <v>254</v>
      </c>
      <c r="H14" s="73" t="s">
        <v>254</v>
      </c>
      <c r="I14" s="73" t="s">
        <v>254</v>
      </c>
      <c r="J14" s="73" t="s">
        <v>254</v>
      </c>
      <c r="K14" s="73" t="s">
        <v>254</v>
      </c>
      <c r="L14" s="73" t="s">
        <v>254</v>
      </c>
      <c r="M14" s="67"/>
      <c r="N14" s="67"/>
    </row>
    <row r="15" spans="1:14" s="37" customFormat="1" ht="15.75" customHeight="1" x14ac:dyDescent="0.2">
      <c r="A15" s="78">
        <f>IF(B15="",0,COUNTA($B$7:B15))</f>
        <v>9</v>
      </c>
      <c r="B15" s="76" t="s">
        <v>130</v>
      </c>
      <c r="C15" s="31" t="s">
        <v>256</v>
      </c>
      <c r="D15" s="22">
        <v>700000</v>
      </c>
      <c r="E15" s="22">
        <f t="shared" si="0"/>
        <v>750000</v>
      </c>
      <c r="F15" s="22">
        <v>1500000</v>
      </c>
      <c r="G15" s="22">
        <v>1700000</v>
      </c>
      <c r="H15" s="22">
        <v>2800000</v>
      </c>
      <c r="I15" s="21">
        <v>2900000</v>
      </c>
      <c r="J15" s="21">
        <f t="shared" ref="J15:J21" si="1">I15+300000</f>
        <v>3200000</v>
      </c>
      <c r="K15" s="21">
        <v>500000</v>
      </c>
      <c r="L15" s="21">
        <v>1500000</v>
      </c>
      <c r="M15" s="67"/>
      <c r="N15" s="67"/>
    </row>
    <row r="16" spans="1:14" s="37" customFormat="1" ht="15.75" customHeight="1" x14ac:dyDescent="0.2">
      <c r="A16" s="78">
        <f>IF(B16="",0,COUNTA($B$7:B16))</f>
        <v>10</v>
      </c>
      <c r="B16" s="76" t="s">
        <v>33</v>
      </c>
      <c r="C16" s="31" t="s">
        <v>256</v>
      </c>
      <c r="D16" s="22">
        <v>600000</v>
      </c>
      <c r="E16" s="22">
        <f t="shared" si="0"/>
        <v>650000</v>
      </c>
      <c r="F16" s="22">
        <v>1200000</v>
      </c>
      <c r="G16" s="22">
        <v>1600000</v>
      </c>
      <c r="H16" s="22">
        <v>2300000</v>
      </c>
      <c r="I16" s="21">
        <v>2400000</v>
      </c>
      <c r="J16" s="21">
        <f t="shared" si="1"/>
        <v>2700000</v>
      </c>
      <c r="K16" s="21">
        <v>500000</v>
      </c>
      <c r="L16" s="21">
        <v>1500000</v>
      </c>
      <c r="M16" s="67"/>
      <c r="N16" s="67"/>
    </row>
    <row r="17" spans="1:14" s="37" customFormat="1" ht="15.75" customHeight="1" x14ac:dyDescent="0.2">
      <c r="A17" s="78">
        <f>IF(B17="",0,COUNTA($B$7:B17))</f>
        <v>11</v>
      </c>
      <c r="B17" s="76" t="s">
        <v>43</v>
      </c>
      <c r="C17" s="31" t="s">
        <v>256</v>
      </c>
      <c r="D17" s="22">
        <v>700000</v>
      </c>
      <c r="E17" s="22">
        <f t="shared" si="0"/>
        <v>750000</v>
      </c>
      <c r="F17" s="22">
        <v>1500000</v>
      </c>
      <c r="G17" s="22">
        <v>1700000</v>
      </c>
      <c r="H17" s="22">
        <v>2800000</v>
      </c>
      <c r="I17" s="21">
        <v>2900000</v>
      </c>
      <c r="J17" s="21">
        <f t="shared" si="1"/>
        <v>3200000</v>
      </c>
      <c r="K17" s="21">
        <v>500000</v>
      </c>
      <c r="L17" s="21">
        <v>1500000</v>
      </c>
      <c r="M17" s="67"/>
      <c r="N17" s="67"/>
    </row>
    <row r="18" spans="1:14" s="37" customFormat="1" ht="15.75" customHeight="1" x14ac:dyDescent="0.2">
      <c r="A18" s="78">
        <f>IF(B18="",0,COUNTA($B$7:B18))</f>
        <v>12</v>
      </c>
      <c r="B18" s="76" t="s">
        <v>45</v>
      </c>
      <c r="C18" s="31" t="s">
        <v>256</v>
      </c>
      <c r="D18" s="22">
        <v>700000</v>
      </c>
      <c r="E18" s="22">
        <f t="shared" si="0"/>
        <v>750000</v>
      </c>
      <c r="F18" s="22">
        <v>1500000</v>
      </c>
      <c r="G18" s="22">
        <v>1700000</v>
      </c>
      <c r="H18" s="22">
        <v>3000000</v>
      </c>
      <c r="I18" s="21">
        <v>3100000</v>
      </c>
      <c r="J18" s="21">
        <f t="shared" si="1"/>
        <v>3400000</v>
      </c>
      <c r="K18" s="21">
        <v>500000</v>
      </c>
      <c r="L18" s="21">
        <v>1500000</v>
      </c>
      <c r="M18" s="67"/>
      <c r="N18" s="67"/>
    </row>
    <row r="19" spans="1:14" s="37" customFormat="1" ht="15.75" customHeight="1" x14ac:dyDescent="0.2">
      <c r="A19" s="78">
        <f>IF(B19="",0,COUNTA($B$7:B19))</f>
        <v>13</v>
      </c>
      <c r="B19" s="76" t="s">
        <v>35</v>
      </c>
      <c r="C19" s="31" t="s">
        <v>256</v>
      </c>
      <c r="D19" s="22">
        <v>600000</v>
      </c>
      <c r="E19" s="22">
        <f t="shared" si="0"/>
        <v>650000</v>
      </c>
      <c r="F19" s="22">
        <v>1200000</v>
      </c>
      <c r="G19" s="22">
        <v>1600000</v>
      </c>
      <c r="H19" s="22">
        <v>2300000</v>
      </c>
      <c r="I19" s="21">
        <v>2400000</v>
      </c>
      <c r="J19" s="21">
        <f t="shared" si="1"/>
        <v>2700000</v>
      </c>
      <c r="K19" s="21">
        <v>500000</v>
      </c>
      <c r="L19" s="21">
        <v>1500000</v>
      </c>
      <c r="M19" s="67"/>
      <c r="N19" s="67"/>
    </row>
    <row r="20" spans="1:14" s="37" customFormat="1" ht="15.75" customHeight="1" x14ac:dyDescent="0.2">
      <c r="A20" s="78">
        <f>IF(B20="",0,COUNTA($B$7:B20))</f>
        <v>14</v>
      </c>
      <c r="B20" s="76" t="s">
        <v>36</v>
      </c>
      <c r="C20" s="31" t="s">
        <v>256</v>
      </c>
      <c r="D20" s="22">
        <v>600000</v>
      </c>
      <c r="E20" s="22">
        <f t="shared" si="0"/>
        <v>650000</v>
      </c>
      <c r="F20" s="22">
        <v>1200000</v>
      </c>
      <c r="G20" s="22">
        <v>1600000</v>
      </c>
      <c r="H20" s="22">
        <v>2300000</v>
      </c>
      <c r="I20" s="21">
        <v>2400000</v>
      </c>
      <c r="J20" s="21">
        <f t="shared" si="1"/>
        <v>2700000</v>
      </c>
      <c r="K20" s="21">
        <v>500000</v>
      </c>
      <c r="L20" s="21">
        <v>1500000</v>
      </c>
      <c r="M20" s="67"/>
      <c r="N20" s="67"/>
    </row>
    <row r="21" spans="1:14" s="37" customFormat="1" ht="15.75" customHeight="1" x14ac:dyDescent="0.2">
      <c r="A21" s="78">
        <f>IF(B21="",0,COUNTA($B$7:B21))</f>
        <v>15</v>
      </c>
      <c r="B21" s="76" t="s">
        <v>34</v>
      </c>
      <c r="C21" s="31" t="s">
        <v>256</v>
      </c>
      <c r="D21" s="22">
        <v>600000</v>
      </c>
      <c r="E21" s="22">
        <f t="shared" si="0"/>
        <v>650000</v>
      </c>
      <c r="F21" s="22">
        <v>1200000</v>
      </c>
      <c r="G21" s="22">
        <v>1600000</v>
      </c>
      <c r="H21" s="22">
        <v>2300000</v>
      </c>
      <c r="I21" s="21">
        <v>2400000</v>
      </c>
      <c r="J21" s="21">
        <f t="shared" si="1"/>
        <v>2700000</v>
      </c>
      <c r="K21" s="21">
        <v>500000</v>
      </c>
      <c r="L21" s="21">
        <v>1500000</v>
      </c>
      <c r="M21" s="67"/>
      <c r="N21" s="67"/>
    </row>
    <row r="22" spans="1:14" s="37" customFormat="1" ht="15.75" customHeight="1" x14ac:dyDescent="0.2">
      <c r="A22" s="78">
        <f>IF(B22="",0,COUNTA($B$7:B22))</f>
        <v>16</v>
      </c>
      <c r="B22" s="76" t="s">
        <v>39</v>
      </c>
      <c r="C22" s="31" t="s">
        <v>256</v>
      </c>
      <c r="D22" s="22">
        <v>600000</v>
      </c>
      <c r="E22" s="22">
        <f t="shared" si="0"/>
        <v>650000</v>
      </c>
      <c r="F22" s="73" t="s">
        <v>254</v>
      </c>
      <c r="G22" s="73" t="s">
        <v>254</v>
      </c>
      <c r="H22" s="73" t="s">
        <v>254</v>
      </c>
      <c r="I22" s="73" t="s">
        <v>254</v>
      </c>
      <c r="J22" s="73" t="s">
        <v>254</v>
      </c>
      <c r="K22" s="73" t="s">
        <v>254</v>
      </c>
      <c r="L22" s="73" t="s">
        <v>254</v>
      </c>
      <c r="M22" s="67"/>
      <c r="N22" s="67"/>
    </row>
    <row r="23" spans="1:14" s="37" customFormat="1" ht="15.75" customHeight="1" x14ac:dyDescent="0.2">
      <c r="A23" s="78">
        <f>IF(B23="",0,COUNTA($B$7:B23))</f>
        <v>17</v>
      </c>
      <c r="B23" s="76" t="s">
        <v>41</v>
      </c>
      <c r="C23" s="31" t="s">
        <v>256</v>
      </c>
      <c r="D23" s="22">
        <v>700000</v>
      </c>
      <c r="E23" s="22">
        <f t="shared" si="0"/>
        <v>750000</v>
      </c>
      <c r="F23" s="22">
        <v>1500000</v>
      </c>
      <c r="G23" s="22">
        <v>1700000</v>
      </c>
      <c r="H23" s="22">
        <v>2800000</v>
      </c>
      <c r="I23" s="21">
        <v>2900000</v>
      </c>
      <c r="J23" s="21">
        <f t="shared" ref="J23:J54" si="2">I23+300000</f>
        <v>3200000</v>
      </c>
      <c r="K23" s="21">
        <v>500000</v>
      </c>
      <c r="L23" s="21">
        <v>1500000</v>
      </c>
      <c r="M23" s="67"/>
      <c r="N23" s="67"/>
    </row>
    <row r="24" spans="1:14" s="37" customFormat="1" ht="15.75" customHeight="1" x14ac:dyDescent="0.2">
      <c r="A24" s="78">
        <f>IF(B24="",0,COUNTA($B$7:B24))</f>
        <v>18</v>
      </c>
      <c r="B24" s="76" t="s">
        <v>38</v>
      </c>
      <c r="C24" s="31" t="s">
        <v>256</v>
      </c>
      <c r="D24" s="22">
        <v>600000</v>
      </c>
      <c r="E24" s="22">
        <f t="shared" si="0"/>
        <v>650000</v>
      </c>
      <c r="F24" s="22">
        <v>1200000</v>
      </c>
      <c r="G24" s="22">
        <v>1600000</v>
      </c>
      <c r="H24" s="22">
        <v>2600000</v>
      </c>
      <c r="I24" s="21">
        <v>2700000</v>
      </c>
      <c r="J24" s="21">
        <f t="shared" si="2"/>
        <v>3000000</v>
      </c>
      <c r="K24" s="21">
        <v>500000</v>
      </c>
      <c r="L24" s="21">
        <v>1500000</v>
      </c>
      <c r="M24" s="67"/>
      <c r="N24" s="67"/>
    </row>
    <row r="25" spans="1:14" s="37" customFormat="1" ht="15.75" customHeight="1" x14ac:dyDescent="0.2">
      <c r="A25" s="78">
        <f>IF(B25="",0,COUNTA($B$7:B25))</f>
        <v>19</v>
      </c>
      <c r="B25" s="76" t="s">
        <v>42</v>
      </c>
      <c r="C25" s="31" t="s">
        <v>256</v>
      </c>
      <c r="D25" s="22">
        <v>700000</v>
      </c>
      <c r="E25" s="22">
        <f t="shared" si="0"/>
        <v>750000</v>
      </c>
      <c r="F25" s="22">
        <v>1500000</v>
      </c>
      <c r="G25" s="22">
        <v>1700000</v>
      </c>
      <c r="H25" s="22">
        <v>2600000</v>
      </c>
      <c r="I25" s="21">
        <v>2700000</v>
      </c>
      <c r="J25" s="21">
        <f t="shared" si="2"/>
        <v>3000000</v>
      </c>
      <c r="K25" s="21">
        <v>500000</v>
      </c>
      <c r="L25" s="21">
        <v>1500000</v>
      </c>
      <c r="M25" s="67"/>
      <c r="N25" s="67"/>
    </row>
    <row r="26" spans="1:14" s="37" customFormat="1" ht="15.75" customHeight="1" x14ac:dyDescent="0.2">
      <c r="A26" s="78">
        <f>IF(B26="",0,COUNTA($B$7:B26))</f>
        <v>20</v>
      </c>
      <c r="B26" s="76" t="s">
        <v>167</v>
      </c>
      <c r="C26" s="31" t="s">
        <v>256</v>
      </c>
      <c r="D26" s="22">
        <v>700000</v>
      </c>
      <c r="E26" s="22">
        <f t="shared" si="0"/>
        <v>750000</v>
      </c>
      <c r="F26" s="22">
        <v>1500000</v>
      </c>
      <c r="G26" s="22">
        <v>1700000</v>
      </c>
      <c r="H26" s="22">
        <v>3000000</v>
      </c>
      <c r="I26" s="21">
        <v>3100000</v>
      </c>
      <c r="J26" s="21">
        <f t="shared" si="2"/>
        <v>3400000</v>
      </c>
      <c r="K26" s="21">
        <v>500000</v>
      </c>
      <c r="L26" s="21">
        <v>1500000</v>
      </c>
      <c r="M26" s="67"/>
      <c r="N26" s="67"/>
    </row>
    <row r="27" spans="1:14" s="37" customFormat="1" ht="15.75" customHeight="1" x14ac:dyDescent="0.2">
      <c r="A27" s="78">
        <f>IF(B27="",0,COUNTA($B$7:B27))</f>
        <v>21</v>
      </c>
      <c r="B27" s="76" t="s">
        <v>46</v>
      </c>
      <c r="C27" s="31" t="s">
        <v>256</v>
      </c>
      <c r="D27" s="22">
        <v>700000</v>
      </c>
      <c r="E27" s="22">
        <f t="shared" si="0"/>
        <v>750000</v>
      </c>
      <c r="F27" s="22">
        <v>1500000</v>
      </c>
      <c r="G27" s="22">
        <v>1700000</v>
      </c>
      <c r="H27" s="22">
        <v>3000000</v>
      </c>
      <c r="I27" s="21">
        <v>3100000</v>
      </c>
      <c r="J27" s="21">
        <f t="shared" si="2"/>
        <v>3400000</v>
      </c>
      <c r="K27" s="21">
        <v>500000</v>
      </c>
      <c r="L27" s="21">
        <v>1500000</v>
      </c>
      <c r="M27" s="67"/>
      <c r="N27" s="67"/>
    </row>
    <row r="28" spans="1:14" s="37" customFormat="1" ht="15.75" customHeight="1" x14ac:dyDescent="0.25">
      <c r="A28" s="78">
        <f>IF(B28="",0,COUNTA($B$7:B28))</f>
        <v>22</v>
      </c>
      <c r="B28" s="76" t="s">
        <v>22</v>
      </c>
      <c r="C28" s="32" t="s">
        <v>273</v>
      </c>
      <c r="D28" s="2">
        <v>4500000</v>
      </c>
      <c r="E28" s="2">
        <v>4800000</v>
      </c>
      <c r="F28" s="2">
        <v>5800000</v>
      </c>
      <c r="G28" s="2">
        <v>6500000</v>
      </c>
      <c r="H28" s="2">
        <v>9800000</v>
      </c>
      <c r="I28" s="23">
        <v>10000000</v>
      </c>
      <c r="J28" s="23">
        <f t="shared" si="2"/>
        <v>10300000</v>
      </c>
      <c r="K28" s="23">
        <v>700000</v>
      </c>
      <c r="L28" s="23">
        <v>1500000</v>
      </c>
      <c r="M28" s="32" t="s">
        <v>153</v>
      </c>
      <c r="N28" s="30" t="s">
        <v>166</v>
      </c>
    </row>
    <row r="29" spans="1:14" s="37" customFormat="1" ht="15.75" customHeight="1" x14ac:dyDescent="0.2">
      <c r="A29" s="78">
        <f>IF(B29="",0,COUNTA($B$7:B29))</f>
        <v>23</v>
      </c>
      <c r="B29" s="76" t="s">
        <v>102</v>
      </c>
      <c r="C29" s="31" t="s">
        <v>260</v>
      </c>
      <c r="D29" s="22">
        <v>1600000</v>
      </c>
      <c r="E29" s="22">
        <f>+D29+50000</f>
        <v>1650000</v>
      </c>
      <c r="F29" s="22">
        <v>2400000</v>
      </c>
      <c r="G29" s="22">
        <v>2900000</v>
      </c>
      <c r="H29" s="22">
        <v>4700000</v>
      </c>
      <c r="I29" s="21">
        <v>4800000</v>
      </c>
      <c r="J29" s="21">
        <f t="shared" si="2"/>
        <v>5100000</v>
      </c>
      <c r="K29" s="21">
        <v>700000</v>
      </c>
      <c r="L29" s="21">
        <v>1500000</v>
      </c>
      <c r="M29" s="67"/>
      <c r="N29" s="67"/>
    </row>
    <row r="30" spans="1:14" s="37" customFormat="1" ht="15.75" customHeight="1" x14ac:dyDescent="0.2">
      <c r="A30" s="78">
        <f>IF(B30="",0,COUNTA($B$7:B30))</f>
        <v>24</v>
      </c>
      <c r="B30" s="76" t="s">
        <v>101</v>
      </c>
      <c r="C30" s="31" t="s">
        <v>260</v>
      </c>
      <c r="D30" s="22">
        <v>1600000</v>
      </c>
      <c r="E30" s="22">
        <f>+D30+50000</f>
        <v>1650000</v>
      </c>
      <c r="F30" s="22">
        <v>2400000</v>
      </c>
      <c r="G30" s="22">
        <v>2900000</v>
      </c>
      <c r="H30" s="22">
        <v>4700000</v>
      </c>
      <c r="I30" s="21">
        <v>4800000</v>
      </c>
      <c r="J30" s="21">
        <f t="shared" si="2"/>
        <v>5100000</v>
      </c>
      <c r="K30" s="21">
        <v>700000</v>
      </c>
      <c r="L30" s="21">
        <v>1500000</v>
      </c>
      <c r="M30" s="67" t="s">
        <v>190</v>
      </c>
      <c r="N30" s="67" t="s">
        <v>165</v>
      </c>
    </row>
    <row r="31" spans="1:14" s="37" customFormat="1" ht="15.75" customHeight="1" x14ac:dyDescent="0.2">
      <c r="A31" s="78">
        <f>IF(B31="",0,COUNTA($B$7:B31))</f>
        <v>25</v>
      </c>
      <c r="B31" s="76" t="s">
        <v>103</v>
      </c>
      <c r="C31" s="31" t="s">
        <v>260</v>
      </c>
      <c r="D31" s="22">
        <v>1800000</v>
      </c>
      <c r="E31" s="22">
        <f>+D31+50000</f>
        <v>1850000</v>
      </c>
      <c r="F31" s="22">
        <v>2700000</v>
      </c>
      <c r="G31" s="22">
        <v>3200000</v>
      </c>
      <c r="H31" s="22">
        <v>5500000</v>
      </c>
      <c r="I31" s="21">
        <v>5600000</v>
      </c>
      <c r="J31" s="21">
        <f t="shared" si="2"/>
        <v>5900000</v>
      </c>
      <c r="K31" s="21">
        <v>700000</v>
      </c>
      <c r="L31" s="21">
        <v>1500000</v>
      </c>
      <c r="M31" s="67"/>
      <c r="N31" s="67"/>
    </row>
    <row r="32" spans="1:14" s="37" customFormat="1" ht="15.75" customHeight="1" x14ac:dyDescent="0.2">
      <c r="A32" s="78">
        <f>IF(B32="",0,COUNTA($B$7:B32))</f>
        <v>26</v>
      </c>
      <c r="B32" s="76" t="s">
        <v>134</v>
      </c>
      <c r="C32" s="31" t="s">
        <v>267</v>
      </c>
      <c r="D32" s="22">
        <v>8000000</v>
      </c>
      <c r="E32" s="22">
        <v>8500000</v>
      </c>
      <c r="F32" s="22">
        <v>11000000</v>
      </c>
      <c r="G32" s="22">
        <v>13000000</v>
      </c>
      <c r="H32" s="22">
        <v>21000000</v>
      </c>
      <c r="I32" s="21">
        <v>22000000</v>
      </c>
      <c r="J32" s="21">
        <f t="shared" si="2"/>
        <v>22300000</v>
      </c>
      <c r="K32" s="21">
        <v>700000</v>
      </c>
      <c r="L32" s="21">
        <v>1500000</v>
      </c>
      <c r="M32" s="32" t="s">
        <v>155</v>
      </c>
      <c r="N32" s="34" t="s">
        <v>164</v>
      </c>
    </row>
    <row r="33" spans="1:14" s="37" customFormat="1" ht="15.75" customHeight="1" x14ac:dyDescent="0.2">
      <c r="A33" s="78">
        <f>IF(B33="",0,COUNTA($B$7:B33))</f>
        <v>27</v>
      </c>
      <c r="B33" s="76" t="s">
        <v>80</v>
      </c>
      <c r="C33" s="31" t="s">
        <v>258</v>
      </c>
      <c r="D33" s="22">
        <v>850000</v>
      </c>
      <c r="E33" s="22">
        <f t="shared" ref="E33:E54" si="3">+D33+50000</f>
        <v>900000</v>
      </c>
      <c r="F33" s="22">
        <v>1300000</v>
      </c>
      <c r="G33" s="22">
        <v>1700000</v>
      </c>
      <c r="H33" s="22">
        <v>3500000</v>
      </c>
      <c r="I33" s="21">
        <v>3600000</v>
      </c>
      <c r="J33" s="21">
        <f t="shared" si="2"/>
        <v>3900000</v>
      </c>
      <c r="K33" s="21">
        <v>500000</v>
      </c>
      <c r="L33" s="21">
        <v>1500000</v>
      </c>
      <c r="M33" s="67"/>
      <c r="N33" s="67"/>
    </row>
    <row r="34" spans="1:14" s="37" customFormat="1" ht="15.75" customHeight="1" x14ac:dyDescent="0.2">
      <c r="A34" s="78">
        <f>IF(B34="",0,COUNTA($B$7:B34))</f>
        <v>28</v>
      </c>
      <c r="B34" s="76" t="s">
        <v>81</v>
      </c>
      <c r="C34" s="31" t="s">
        <v>258</v>
      </c>
      <c r="D34" s="22">
        <v>800000</v>
      </c>
      <c r="E34" s="22">
        <f t="shared" si="3"/>
        <v>850000</v>
      </c>
      <c r="F34" s="22">
        <v>1300000</v>
      </c>
      <c r="G34" s="22">
        <v>1700000</v>
      </c>
      <c r="H34" s="22">
        <v>3500000</v>
      </c>
      <c r="I34" s="21">
        <v>3600000</v>
      </c>
      <c r="J34" s="21">
        <f t="shared" si="2"/>
        <v>3900000</v>
      </c>
      <c r="K34" s="21">
        <v>500000</v>
      </c>
      <c r="L34" s="21">
        <v>1500000</v>
      </c>
      <c r="M34" s="67"/>
      <c r="N34" s="67"/>
    </row>
    <row r="35" spans="1:14" s="37" customFormat="1" ht="15.75" customHeight="1" x14ac:dyDescent="0.2">
      <c r="A35" s="78">
        <f>IF(B35="",0,COUNTA($B$7:B35))</f>
        <v>29</v>
      </c>
      <c r="B35" s="76" t="s">
        <v>64</v>
      </c>
      <c r="C35" s="31" t="s">
        <v>258</v>
      </c>
      <c r="D35" s="22">
        <v>600000</v>
      </c>
      <c r="E35" s="22">
        <f t="shared" si="3"/>
        <v>650000</v>
      </c>
      <c r="F35" s="22">
        <v>1200000</v>
      </c>
      <c r="G35" s="22">
        <v>1500000</v>
      </c>
      <c r="H35" s="22">
        <v>2600000</v>
      </c>
      <c r="I35" s="21">
        <v>2700000</v>
      </c>
      <c r="J35" s="21">
        <f t="shared" si="2"/>
        <v>3000000</v>
      </c>
      <c r="K35" s="21">
        <v>500000</v>
      </c>
      <c r="L35" s="21">
        <v>1500000</v>
      </c>
      <c r="M35" s="67"/>
      <c r="N35" s="67"/>
    </row>
    <row r="36" spans="1:14" s="37" customFormat="1" ht="15.75" customHeight="1" x14ac:dyDescent="0.2">
      <c r="A36" s="78">
        <f>IF(B36="",0,COUNTA($B$7:B36))</f>
        <v>30</v>
      </c>
      <c r="B36" s="76" t="s">
        <v>73</v>
      </c>
      <c r="C36" s="31" t="s">
        <v>258</v>
      </c>
      <c r="D36" s="22">
        <v>700000</v>
      </c>
      <c r="E36" s="22">
        <f t="shared" si="3"/>
        <v>750000</v>
      </c>
      <c r="F36" s="22">
        <v>1300000</v>
      </c>
      <c r="G36" s="22">
        <v>1700000</v>
      </c>
      <c r="H36" s="22">
        <v>3100000</v>
      </c>
      <c r="I36" s="21">
        <v>3200000</v>
      </c>
      <c r="J36" s="21">
        <f t="shared" si="2"/>
        <v>3500000</v>
      </c>
      <c r="K36" s="21">
        <v>500000</v>
      </c>
      <c r="L36" s="21">
        <v>1500000</v>
      </c>
      <c r="M36" s="67"/>
      <c r="N36" s="67"/>
    </row>
    <row r="37" spans="1:14" s="37" customFormat="1" ht="15.75" customHeight="1" x14ac:dyDescent="0.2">
      <c r="A37" s="78">
        <f>IF(B37="",0,COUNTA($B$7:B37))</f>
        <v>31</v>
      </c>
      <c r="B37" s="76" t="s">
        <v>70</v>
      </c>
      <c r="C37" s="31" t="s">
        <v>258</v>
      </c>
      <c r="D37" s="22">
        <v>700000</v>
      </c>
      <c r="E37" s="22">
        <f t="shared" si="3"/>
        <v>750000</v>
      </c>
      <c r="F37" s="22">
        <v>1200000</v>
      </c>
      <c r="G37" s="22">
        <v>1500000</v>
      </c>
      <c r="H37" s="22">
        <v>2600000</v>
      </c>
      <c r="I37" s="21">
        <v>2700000</v>
      </c>
      <c r="J37" s="21">
        <f t="shared" si="2"/>
        <v>3000000</v>
      </c>
      <c r="K37" s="21">
        <v>500000</v>
      </c>
      <c r="L37" s="21">
        <v>1500000</v>
      </c>
      <c r="M37" s="67"/>
      <c r="N37" s="67"/>
    </row>
    <row r="38" spans="1:14" s="37" customFormat="1" ht="15.75" customHeight="1" x14ac:dyDescent="0.2">
      <c r="A38" s="78">
        <f>IF(B38="",0,COUNTA($B$7:B38))</f>
        <v>32</v>
      </c>
      <c r="B38" s="76" t="s">
        <v>72</v>
      </c>
      <c r="C38" s="31" t="s">
        <v>258</v>
      </c>
      <c r="D38" s="22">
        <v>700000</v>
      </c>
      <c r="E38" s="22">
        <f t="shared" si="3"/>
        <v>750000</v>
      </c>
      <c r="F38" s="22">
        <v>1300000</v>
      </c>
      <c r="G38" s="22">
        <v>1700000</v>
      </c>
      <c r="H38" s="22">
        <v>3100000</v>
      </c>
      <c r="I38" s="21">
        <v>3200000</v>
      </c>
      <c r="J38" s="21">
        <f t="shared" si="2"/>
        <v>3500000</v>
      </c>
      <c r="K38" s="21">
        <v>500000</v>
      </c>
      <c r="L38" s="21">
        <v>1500000</v>
      </c>
      <c r="M38" s="67"/>
      <c r="N38" s="67"/>
    </row>
    <row r="39" spans="1:14" s="37" customFormat="1" ht="15.75" customHeight="1" x14ac:dyDescent="0.2">
      <c r="A39" s="78">
        <f>IF(B39="",0,COUNTA($B$7:B39))</f>
        <v>33</v>
      </c>
      <c r="B39" s="76" t="s">
        <v>76</v>
      </c>
      <c r="C39" s="31" t="s">
        <v>258</v>
      </c>
      <c r="D39" s="22">
        <v>700000</v>
      </c>
      <c r="E39" s="22">
        <f t="shared" si="3"/>
        <v>750000</v>
      </c>
      <c r="F39" s="22">
        <v>1300000</v>
      </c>
      <c r="G39" s="22">
        <v>1700000</v>
      </c>
      <c r="H39" s="22">
        <v>2800000</v>
      </c>
      <c r="I39" s="21">
        <v>290000</v>
      </c>
      <c r="J39" s="21">
        <f t="shared" si="2"/>
        <v>590000</v>
      </c>
      <c r="K39" s="21">
        <v>500000</v>
      </c>
      <c r="L39" s="21">
        <v>1500000</v>
      </c>
      <c r="M39" s="67"/>
      <c r="N39" s="67"/>
    </row>
    <row r="40" spans="1:14" s="37" customFormat="1" ht="15.75" customHeight="1" x14ac:dyDescent="0.2">
      <c r="A40" s="78">
        <f>IF(B40="",0,COUNTA($B$7:B40))</f>
        <v>34</v>
      </c>
      <c r="B40" s="76" t="s">
        <v>69</v>
      </c>
      <c r="C40" s="31" t="s">
        <v>258</v>
      </c>
      <c r="D40" s="22">
        <v>700000</v>
      </c>
      <c r="E40" s="22">
        <f t="shared" si="3"/>
        <v>750000</v>
      </c>
      <c r="F40" s="22">
        <v>1200000</v>
      </c>
      <c r="G40" s="22">
        <v>1500000</v>
      </c>
      <c r="H40" s="22">
        <v>2600000</v>
      </c>
      <c r="I40" s="21">
        <v>2700000</v>
      </c>
      <c r="J40" s="21">
        <f t="shared" si="2"/>
        <v>3000000</v>
      </c>
      <c r="K40" s="21">
        <v>500000</v>
      </c>
      <c r="L40" s="21">
        <v>1500000</v>
      </c>
      <c r="M40" s="67"/>
      <c r="N40" s="67"/>
    </row>
    <row r="41" spans="1:14" s="37" customFormat="1" ht="15.75" customHeight="1" x14ac:dyDescent="0.2">
      <c r="A41" s="78">
        <f>IF(B41="",0,COUNTA($B$7:B41))</f>
        <v>35</v>
      </c>
      <c r="B41" s="76" t="s">
        <v>71</v>
      </c>
      <c r="C41" s="31" t="s">
        <v>258</v>
      </c>
      <c r="D41" s="22">
        <v>700000</v>
      </c>
      <c r="E41" s="22">
        <f t="shared" si="3"/>
        <v>750000</v>
      </c>
      <c r="F41" s="22">
        <v>1300000</v>
      </c>
      <c r="G41" s="22">
        <v>1700000</v>
      </c>
      <c r="H41" s="22">
        <v>3100000</v>
      </c>
      <c r="I41" s="21">
        <v>3200000</v>
      </c>
      <c r="J41" s="21">
        <f t="shared" si="2"/>
        <v>3500000</v>
      </c>
      <c r="K41" s="21">
        <v>500000</v>
      </c>
      <c r="L41" s="21">
        <v>1500000</v>
      </c>
      <c r="M41" s="67"/>
      <c r="N41" s="67"/>
    </row>
    <row r="42" spans="1:14" s="37" customFormat="1" ht="15.75" customHeight="1" x14ac:dyDescent="0.2">
      <c r="A42" s="78">
        <f>IF(B42="",0,COUNTA($B$7:B42))</f>
        <v>36</v>
      </c>
      <c r="B42" s="76" t="s">
        <v>77</v>
      </c>
      <c r="C42" s="31" t="s">
        <v>258</v>
      </c>
      <c r="D42" s="22">
        <v>850000</v>
      </c>
      <c r="E42" s="22">
        <f t="shared" si="3"/>
        <v>900000</v>
      </c>
      <c r="F42" s="22">
        <v>1300000</v>
      </c>
      <c r="G42" s="22">
        <v>1700000</v>
      </c>
      <c r="H42" s="22">
        <v>3100000</v>
      </c>
      <c r="I42" s="21">
        <v>3200000</v>
      </c>
      <c r="J42" s="21">
        <f t="shared" si="2"/>
        <v>3500000</v>
      </c>
      <c r="K42" s="21">
        <v>500000</v>
      </c>
      <c r="L42" s="21">
        <v>1500000</v>
      </c>
      <c r="M42" s="67"/>
      <c r="N42" s="67"/>
    </row>
    <row r="43" spans="1:14" s="37" customFormat="1" ht="15.75" customHeight="1" x14ac:dyDescent="0.2">
      <c r="A43" s="78">
        <f>IF(B43="",0,COUNTA($B$7:B43))</f>
        <v>37</v>
      </c>
      <c r="B43" s="76" t="s">
        <v>78</v>
      </c>
      <c r="C43" s="31" t="s">
        <v>258</v>
      </c>
      <c r="D43" s="22">
        <v>850000</v>
      </c>
      <c r="E43" s="22">
        <f t="shared" si="3"/>
        <v>900000</v>
      </c>
      <c r="F43" s="22">
        <v>1300000</v>
      </c>
      <c r="G43" s="22">
        <v>1700000</v>
      </c>
      <c r="H43" s="22">
        <v>3100000</v>
      </c>
      <c r="I43" s="21">
        <v>3200000</v>
      </c>
      <c r="J43" s="21">
        <f t="shared" si="2"/>
        <v>3500000</v>
      </c>
      <c r="K43" s="21">
        <v>500000</v>
      </c>
      <c r="L43" s="21">
        <v>1500000</v>
      </c>
      <c r="M43" s="67"/>
      <c r="N43" s="67"/>
    </row>
    <row r="44" spans="1:14" s="37" customFormat="1" ht="15.75" customHeight="1" x14ac:dyDescent="0.2">
      <c r="A44" s="78">
        <f>IF(B44="",0,COUNTA($B$7:B44))</f>
        <v>38</v>
      </c>
      <c r="B44" s="76" t="s">
        <v>79</v>
      </c>
      <c r="C44" s="31" t="s">
        <v>258</v>
      </c>
      <c r="D44" s="22">
        <v>850000</v>
      </c>
      <c r="E44" s="22">
        <f t="shared" si="3"/>
        <v>900000</v>
      </c>
      <c r="F44" s="22">
        <v>1300000</v>
      </c>
      <c r="G44" s="22">
        <v>1700000</v>
      </c>
      <c r="H44" s="22">
        <v>3100000</v>
      </c>
      <c r="I44" s="21">
        <v>3200000</v>
      </c>
      <c r="J44" s="21">
        <f t="shared" si="2"/>
        <v>3500000</v>
      </c>
      <c r="K44" s="21">
        <v>500000</v>
      </c>
      <c r="L44" s="21">
        <v>1500000</v>
      </c>
      <c r="M44" s="67"/>
      <c r="N44" s="67"/>
    </row>
    <row r="45" spans="1:14" s="37" customFormat="1" ht="15.75" customHeight="1" x14ac:dyDescent="0.2">
      <c r="A45" s="78">
        <f>IF(B45="",0,COUNTA($B$7:B45))</f>
        <v>39</v>
      </c>
      <c r="B45" s="76" t="s">
        <v>74</v>
      </c>
      <c r="C45" s="31" t="s">
        <v>258</v>
      </c>
      <c r="D45" s="22">
        <v>700000</v>
      </c>
      <c r="E45" s="22">
        <f t="shared" si="3"/>
        <v>750000</v>
      </c>
      <c r="F45" s="22">
        <v>1300000</v>
      </c>
      <c r="G45" s="22">
        <v>1700000</v>
      </c>
      <c r="H45" s="22">
        <v>3100000</v>
      </c>
      <c r="I45" s="21">
        <v>3200000</v>
      </c>
      <c r="J45" s="21">
        <f t="shared" si="2"/>
        <v>3500000</v>
      </c>
      <c r="K45" s="21">
        <v>500000</v>
      </c>
      <c r="L45" s="21">
        <v>1500000</v>
      </c>
      <c r="M45" s="67"/>
      <c r="N45" s="67"/>
    </row>
    <row r="46" spans="1:14" s="37" customFormat="1" ht="15.75" customHeight="1" x14ac:dyDescent="0.2">
      <c r="A46" s="78">
        <f>IF(B46="",0,COUNTA($B$7:B46))</f>
        <v>40</v>
      </c>
      <c r="B46" s="76" t="s">
        <v>75</v>
      </c>
      <c r="C46" s="31" t="s">
        <v>258</v>
      </c>
      <c r="D46" s="22">
        <v>700000</v>
      </c>
      <c r="E46" s="22">
        <f t="shared" si="3"/>
        <v>750000</v>
      </c>
      <c r="F46" s="22">
        <v>1300000</v>
      </c>
      <c r="G46" s="22">
        <v>1700000</v>
      </c>
      <c r="H46" s="22">
        <v>3100000</v>
      </c>
      <c r="I46" s="21">
        <v>3200000</v>
      </c>
      <c r="J46" s="21">
        <f t="shared" si="2"/>
        <v>3500000</v>
      </c>
      <c r="K46" s="21">
        <v>500000</v>
      </c>
      <c r="L46" s="21">
        <v>1500000</v>
      </c>
      <c r="M46" s="67"/>
      <c r="N46" s="67"/>
    </row>
    <row r="47" spans="1:14" s="37" customFormat="1" ht="15.75" customHeight="1" x14ac:dyDescent="0.2">
      <c r="A47" s="78">
        <f>IF(B47="",0,COUNTA($B$7:B47))</f>
        <v>41</v>
      </c>
      <c r="B47" s="76" t="s">
        <v>62</v>
      </c>
      <c r="C47" s="31" t="s">
        <v>258</v>
      </c>
      <c r="D47" s="22">
        <v>600000</v>
      </c>
      <c r="E47" s="22">
        <f t="shared" si="3"/>
        <v>650000</v>
      </c>
      <c r="F47" s="22">
        <v>1200000</v>
      </c>
      <c r="G47" s="22">
        <v>1500000</v>
      </c>
      <c r="H47" s="22">
        <v>2600000</v>
      </c>
      <c r="I47" s="21">
        <v>2700000</v>
      </c>
      <c r="J47" s="21">
        <f t="shared" si="2"/>
        <v>3000000</v>
      </c>
      <c r="K47" s="21">
        <v>500000</v>
      </c>
      <c r="L47" s="21">
        <v>1500000</v>
      </c>
      <c r="M47" s="67" t="s">
        <v>156</v>
      </c>
      <c r="N47" s="67" t="s">
        <v>187</v>
      </c>
    </row>
    <row r="48" spans="1:14" s="37" customFormat="1" ht="15.75" customHeight="1" x14ac:dyDescent="0.2">
      <c r="A48" s="78">
        <f>IF(B48="",0,COUNTA($B$7:B48))</f>
        <v>42</v>
      </c>
      <c r="B48" s="76" t="s">
        <v>63</v>
      </c>
      <c r="C48" s="31" t="s">
        <v>258</v>
      </c>
      <c r="D48" s="22">
        <v>600000</v>
      </c>
      <c r="E48" s="22">
        <f t="shared" si="3"/>
        <v>650000</v>
      </c>
      <c r="F48" s="22">
        <v>1200000</v>
      </c>
      <c r="G48" s="22">
        <v>1500000</v>
      </c>
      <c r="H48" s="22">
        <v>2600000</v>
      </c>
      <c r="I48" s="21">
        <v>2700000</v>
      </c>
      <c r="J48" s="21">
        <f t="shared" si="2"/>
        <v>3000000</v>
      </c>
      <c r="K48" s="21">
        <v>500000</v>
      </c>
      <c r="L48" s="21">
        <v>1500000</v>
      </c>
      <c r="M48" s="67"/>
      <c r="N48" s="67"/>
    </row>
    <row r="49" spans="1:14" s="37" customFormat="1" ht="15.75" customHeight="1" x14ac:dyDescent="0.2">
      <c r="A49" s="78">
        <f>IF(B49="",0,COUNTA($B$7:B49))</f>
        <v>43</v>
      </c>
      <c r="B49" s="76" t="s">
        <v>133</v>
      </c>
      <c r="C49" s="31" t="s">
        <v>258</v>
      </c>
      <c r="D49" s="22">
        <v>600000</v>
      </c>
      <c r="E49" s="22">
        <f t="shared" si="3"/>
        <v>650000</v>
      </c>
      <c r="F49" s="22">
        <v>1200000</v>
      </c>
      <c r="G49" s="22">
        <v>1500000</v>
      </c>
      <c r="H49" s="22">
        <v>2600000</v>
      </c>
      <c r="I49" s="21">
        <v>2700000</v>
      </c>
      <c r="J49" s="21">
        <f t="shared" si="2"/>
        <v>3000000</v>
      </c>
      <c r="K49" s="21">
        <v>500000</v>
      </c>
      <c r="L49" s="21">
        <v>1500000</v>
      </c>
      <c r="M49" s="67"/>
      <c r="N49" s="67"/>
    </row>
    <row r="50" spans="1:14" s="37" customFormat="1" ht="15.75" customHeight="1" x14ac:dyDescent="0.2">
      <c r="A50" s="78">
        <f>IF(B50="",0,COUNTA($B$7:B50))</f>
        <v>44</v>
      </c>
      <c r="B50" s="76" t="s">
        <v>68</v>
      </c>
      <c r="C50" s="31" t="s">
        <v>258</v>
      </c>
      <c r="D50" s="22">
        <v>700000</v>
      </c>
      <c r="E50" s="22">
        <f t="shared" si="3"/>
        <v>750000</v>
      </c>
      <c r="F50" s="22">
        <v>1200000</v>
      </c>
      <c r="G50" s="22">
        <v>1500000</v>
      </c>
      <c r="H50" s="22">
        <v>2600000</v>
      </c>
      <c r="I50" s="21">
        <v>2700000</v>
      </c>
      <c r="J50" s="21">
        <f t="shared" si="2"/>
        <v>3000000</v>
      </c>
      <c r="K50" s="21">
        <v>500000</v>
      </c>
      <c r="L50" s="21">
        <v>1500000</v>
      </c>
      <c r="M50" s="67"/>
      <c r="N50" s="67"/>
    </row>
    <row r="51" spans="1:14" s="37" customFormat="1" ht="15.75" customHeight="1" x14ac:dyDescent="0.2">
      <c r="A51" s="78">
        <f>IF(B51="",0,COUNTA($B$7:B51))</f>
        <v>45</v>
      </c>
      <c r="B51" s="76" t="s">
        <v>131</v>
      </c>
      <c r="C51" s="31" t="s">
        <v>258</v>
      </c>
      <c r="D51" s="22">
        <v>600000</v>
      </c>
      <c r="E51" s="22">
        <f t="shared" si="3"/>
        <v>650000</v>
      </c>
      <c r="F51" s="22">
        <v>1200000</v>
      </c>
      <c r="G51" s="22">
        <v>1500000</v>
      </c>
      <c r="H51" s="22">
        <v>2600000</v>
      </c>
      <c r="I51" s="21">
        <v>2700000</v>
      </c>
      <c r="J51" s="21">
        <f t="shared" si="2"/>
        <v>3000000</v>
      </c>
      <c r="K51" s="21">
        <v>500000</v>
      </c>
      <c r="L51" s="21">
        <v>1500000</v>
      </c>
      <c r="M51" s="67"/>
      <c r="N51" s="67"/>
    </row>
    <row r="52" spans="1:14" s="37" customFormat="1" ht="15.75" customHeight="1" x14ac:dyDescent="0.2">
      <c r="A52" s="78">
        <f>IF(B52="",0,COUNTA($B$7:B52))</f>
        <v>46</v>
      </c>
      <c r="B52" s="76" t="s">
        <v>132</v>
      </c>
      <c r="C52" s="31" t="s">
        <v>258</v>
      </c>
      <c r="D52" s="22">
        <v>750000</v>
      </c>
      <c r="E52" s="22">
        <f t="shared" si="3"/>
        <v>800000</v>
      </c>
      <c r="F52" s="22">
        <v>1200000</v>
      </c>
      <c r="G52" s="22">
        <v>1500000</v>
      </c>
      <c r="H52" s="22">
        <v>3000000</v>
      </c>
      <c r="I52" s="21">
        <v>3100000</v>
      </c>
      <c r="J52" s="21">
        <f t="shared" si="2"/>
        <v>3400000</v>
      </c>
      <c r="K52" s="21">
        <v>500000</v>
      </c>
      <c r="L52" s="21">
        <v>1500000</v>
      </c>
      <c r="M52" s="67"/>
      <c r="N52" s="67"/>
    </row>
    <row r="53" spans="1:14" s="37" customFormat="1" ht="15.75" customHeight="1" x14ac:dyDescent="0.2">
      <c r="A53" s="78">
        <f>IF(B53="",0,COUNTA($B$7:B53))</f>
        <v>47</v>
      </c>
      <c r="B53" s="76" t="s">
        <v>99</v>
      </c>
      <c r="C53" s="31" t="s">
        <v>259</v>
      </c>
      <c r="D53" s="22">
        <v>1700000</v>
      </c>
      <c r="E53" s="22">
        <f t="shared" si="3"/>
        <v>1750000</v>
      </c>
      <c r="F53" s="22">
        <v>2400000</v>
      </c>
      <c r="G53" s="22">
        <v>2900000</v>
      </c>
      <c r="H53" s="22">
        <v>4400000</v>
      </c>
      <c r="I53" s="21">
        <v>4500000</v>
      </c>
      <c r="J53" s="21">
        <f t="shared" si="2"/>
        <v>4800000</v>
      </c>
      <c r="K53" s="21">
        <v>600000</v>
      </c>
      <c r="L53" s="21">
        <v>1500000</v>
      </c>
      <c r="M53" s="31" t="s">
        <v>190</v>
      </c>
      <c r="N53" s="31" t="s">
        <v>187</v>
      </c>
    </row>
    <row r="54" spans="1:14" s="37" customFormat="1" ht="15.75" customHeight="1" x14ac:dyDescent="0.2">
      <c r="A54" s="78">
        <f>IF(B54="",0,COUNTA($B$7:B54))</f>
        <v>48</v>
      </c>
      <c r="B54" s="76" t="s">
        <v>185</v>
      </c>
      <c r="C54" s="31" t="s">
        <v>259</v>
      </c>
      <c r="D54" s="22">
        <v>1700000</v>
      </c>
      <c r="E54" s="22">
        <f t="shared" si="3"/>
        <v>1750000</v>
      </c>
      <c r="F54" s="22">
        <v>2400000</v>
      </c>
      <c r="G54" s="22">
        <v>2900000</v>
      </c>
      <c r="H54" s="22">
        <v>4400000</v>
      </c>
      <c r="I54" s="21">
        <v>4500000</v>
      </c>
      <c r="J54" s="21">
        <f t="shared" si="2"/>
        <v>4800000</v>
      </c>
      <c r="K54" s="21">
        <v>600000</v>
      </c>
      <c r="L54" s="21">
        <v>1500000</v>
      </c>
      <c r="M54" s="31"/>
      <c r="N54" s="31"/>
    </row>
    <row r="55" spans="1:14" s="37" customFormat="1" ht="15.75" customHeight="1" x14ac:dyDescent="0.25">
      <c r="A55" s="78">
        <f>IF(B55="",0,COUNTA($B$7:B55))</f>
        <v>49</v>
      </c>
      <c r="B55" s="76" t="s">
        <v>21</v>
      </c>
      <c r="C55" s="32" t="s">
        <v>274</v>
      </c>
      <c r="D55" s="2">
        <v>5500000</v>
      </c>
      <c r="E55" s="2">
        <v>5700000</v>
      </c>
      <c r="F55" s="2">
        <v>7000000</v>
      </c>
      <c r="G55" s="2">
        <v>80000000</v>
      </c>
      <c r="H55" s="2">
        <v>13000000</v>
      </c>
      <c r="I55" s="23">
        <v>13500000</v>
      </c>
      <c r="J55" s="23">
        <f t="shared" ref="J55:J71" si="4">I55+300000</f>
        <v>13800000</v>
      </c>
      <c r="K55" s="23">
        <v>700000</v>
      </c>
      <c r="L55" s="23">
        <v>1500000</v>
      </c>
      <c r="M55" s="32" t="s">
        <v>153</v>
      </c>
      <c r="N55" s="30" t="s">
        <v>166</v>
      </c>
    </row>
    <row r="56" spans="1:14" s="37" customFormat="1" ht="15.75" customHeight="1" x14ac:dyDescent="0.25">
      <c r="A56" s="78">
        <f>IF(B56="",0,COUNTA($B$7:B56))</f>
        <v>50</v>
      </c>
      <c r="B56" s="76" t="s">
        <v>20</v>
      </c>
      <c r="C56" s="32" t="s">
        <v>20</v>
      </c>
      <c r="D56" s="2">
        <v>2700000</v>
      </c>
      <c r="E56" s="2">
        <v>2800000</v>
      </c>
      <c r="F56" s="2">
        <v>3500000</v>
      </c>
      <c r="G56" s="2">
        <v>4500000</v>
      </c>
      <c r="H56" s="2">
        <v>6600000</v>
      </c>
      <c r="I56" s="23">
        <v>6800000</v>
      </c>
      <c r="J56" s="23">
        <f t="shared" si="4"/>
        <v>7100000</v>
      </c>
      <c r="K56" s="23">
        <v>700000</v>
      </c>
      <c r="L56" s="23">
        <v>1500000</v>
      </c>
      <c r="M56" s="32" t="s">
        <v>153</v>
      </c>
      <c r="N56" s="30" t="s">
        <v>166</v>
      </c>
    </row>
    <row r="57" spans="1:14" s="37" customFormat="1" ht="15.75" customHeight="1" x14ac:dyDescent="0.2">
      <c r="A57" s="78">
        <f>IF(B57="",0,COUNTA($B$7:B57))</f>
        <v>51</v>
      </c>
      <c r="B57" s="76" t="s">
        <v>127</v>
      </c>
      <c r="C57" s="31" t="s">
        <v>266</v>
      </c>
      <c r="D57" s="22">
        <v>7500000</v>
      </c>
      <c r="E57" s="22">
        <v>8000000</v>
      </c>
      <c r="F57" s="22">
        <v>9500000</v>
      </c>
      <c r="G57" s="22">
        <v>10500000</v>
      </c>
      <c r="H57" s="22">
        <v>16500000</v>
      </c>
      <c r="I57" s="21">
        <v>16500000</v>
      </c>
      <c r="J57" s="21">
        <f t="shared" si="4"/>
        <v>16800000</v>
      </c>
      <c r="K57" s="21">
        <v>700000</v>
      </c>
      <c r="L57" s="21">
        <v>1500000</v>
      </c>
      <c r="M57" s="32" t="s">
        <v>153</v>
      </c>
      <c r="N57" s="67" t="s">
        <v>164</v>
      </c>
    </row>
    <row r="58" spans="1:14" s="37" customFormat="1" ht="15.75" customHeight="1" x14ac:dyDescent="0.2">
      <c r="A58" s="78">
        <f>IF(B58="",0,COUNTA($B$7:B58))</f>
        <v>52</v>
      </c>
      <c r="B58" s="76" t="s">
        <v>84</v>
      </c>
      <c r="C58" s="31" t="s">
        <v>278</v>
      </c>
      <c r="D58" s="22">
        <v>800000</v>
      </c>
      <c r="E58" s="22">
        <f t="shared" ref="E58:E70" si="5">+D58+50000</f>
        <v>850000</v>
      </c>
      <c r="F58" s="22">
        <v>1500000</v>
      </c>
      <c r="G58" s="22">
        <v>1700000</v>
      </c>
      <c r="H58" s="22">
        <v>2600000</v>
      </c>
      <c r="I58" s="21">
        <v>2700000</v>
      </c>
      <c r="J58" s="21">
        <f t="shared" si="4"/>
        <v>3000000</v>
      </c>
      <c r="K58" s="21">
        <v>500000</v>
      </c>
      <c r="L58" s="21">
        <v>1500000</v>
      </c>
      <c r="M58" s="67"/>
      <c r="N58" s="67"/>
    </row>
    <row r="59" spans="1:14" s="37" customFormat="1" ht="15.75" customHeight="1" x14ac:dyDescent="0.2">
      <c r="A59" s="78">
        <f>IF(B59="",0,COUNTA($B$7:B59))</f>
        <v>53</v>
      </c>
      <c r="B59" s="76" t="s">
        <v>90</v>
      </c>
      <c r="C59" s="31" t="s">
        <v>278</v>
      </c>
      <c r="D59" s="22">
        <v>1000000</v>
      </c>
      <c r="E59" s="22">
        <f t="shared" si="5"/>
        <v>1050000</v>
      </c>
      <c r="F59" s="22">
        <v>1500000</v>
      </c>
      <c r="G59" s="22">
        <v>1700000</v>
      </c>
      <c r="H59" s="22">
        <v>3200000</v>
      </c>
      <c r="I59" s="21">
        <v>3300000</v>
      </c>
      <c r="J59" s="21">
        <f t="shared" si="4"/>
        <v>3600000</v>
      </c>
      <c r="K59" s="21">
        <v>500000</v>
      </c>
      <c r="L59" s="21">
        <v>1500000</v>
      </c>
      <c r="M59" s="67"/>
      <c r="N59" s="67"/>
    </row>
    <row r="60" spans="1:14" s="37" customFormat="1" ht="15.75" customHeight="1" x14ac:dyDescent="0.2">
      <c r="A60" s="78">
        <f>IF(B60="",0,COUNTA($B$7:B60))</f>
        <v>54</v>
      </c>
      <c r="B60" s="76" t="s">
        <v>83</v>
      </c>
      <c r="C60" s="31" t="s">
        <v>278</v>
      </c>
      <c r="D60" s="22">
        <v>800000</v>
      </c>
      <c r="E60" s="22">
        <f t="shared" si="5"/>
        <v>850000</v>
      </c>
      <c r="F60" s="22">
        <v>1500000</v>
      </c>
      <c r="G60" s="22">
        <v>1700000</v>
      </c>
      <c r="H60" s="22">
        <v>2600000</v>
      </c>
      <c r="I60" s="21">
        <v>2700000</v>
      </c>
      <c r="J60" s="21">
        <f t="shared" si="4"/>
        <v>3000000</v>
      </c>
      <c r="K60" s="21">
        <v>500000</v>
      </c>
      <c r="L60" s="21">
        <v>1000000</v>
      </c>
      <c r="M60" s="67" t="s">
        <v>152</v>
      </c>
      <c r="N60" s="67" t="s">
        <v>187</v>
      </c>
    </row>
    <row r="61" spans="1:14" s="37" customFormat="1" ht="15.75" customHeight="1" x14ac:dyDescent="0.2">
      <c r="A61" s="78">
        <f>IF(B61="",0,COUNTA($B$7:B61))</f>
        <v>55</v>
      </c>
      <c r="B61" s="76" t="s">
        <v>86</v>
      </c>
      <c r="C61" s="31" t="s">
        <v>278</v>
      </c>
      <c r="D61" s="22">
        <v>800000</v>
      </c>
      <c r="E61" s="22">
        <f t="shared" si="5"/>
        <v>850000</v>
      </c>
      <c r="F61" s="22">
        <v>1500000</v>
      </c>
      <c r="G61" s="22">
        <v>1700000</v>
      </c>
      <c r="H61" s="22">
        <v>2600000</v>
      </c>
      <c r="I61" s="21">
        <v>2700000</v>
      </c>
      <c r="J61" s="21">
        <f t="shared" si="4"/>
        <v>3000000</v>
      </c>
      <c r="K61" s="21">
        <v>500000</v>
      </c>
      <c r="L61" s="21">
        <v>1500000</v>
      </c>
      <c r="M61" s="67"/>
      <c r="N61" s="67"/>
    </row>
    <row r="62" spans="1:14" s="37" customFormat="1" ht="15.75" customHeight="1" x14ac:dyDescent="0.2">
      <c r="A62" s="78">
        <f>IF(B62="",0,COUNTA($B$7:B62))</f>
        <v>56</v>
      </c>
      <c r="B62" s="76" t="s">
        <v>95</v>
      </c>
      <c r="C62" s="31" t="s">
        <v>278</v>
      </c>
      <c r="D62" s="22">
        <v>1500000</v>
      </c>
      <c r="E62" s="22">
        <f t="shared" si="5"/>
        <v>1550000</v>
      </c>
      <c r="F62" s="22">
        <v>2000000</v>
      </c>
      <c r="G62" s="22">
        <v>2300000</v>
      </c>
      <c r="H62" s="22">
        <v>5500000</v>
      </c>
      <c r="I62" s="21">
        <f>H62</f>
        <v>5500000</v>
      </c>
      <c r="J62" s="21">
        <f t="shared" si="4"/>
        <v>5800000</v>
      </c>
      <c r="K62" s="21">
        <v>500000</v>
      </c>
      <c r="L62" s="21">
        <v>1500000</v>
      </c>
      <c r="M62" s="67"/>
      <c r="N62" s="67"/>
    </row>
    <row r="63" spans="1:14" s="37" customFormat="1" ht="15.75" customHeight="1" x14ac:dyDescent="0.2">
      <c r="A63" s="78">
        <f>IF(B63="",0,COUNTA($B$7:B63))</f>
        <v>57</v>
      </c>
      <c r="B63" s="76" t="s">
        <v>93</v>
      </c>
      <c r="C63" s="31" t="s">
        <v>278</v>
      </c>
      <c r="D63" s="22">
        <v>1300000</v>
      </c>
      <c r="E63" s="22">
        <f t="shared" si="5"/>
        <v>1350000</v>
      </c>
      <c r="F63" s="22">
        <v>2200000</v>
      </c>
      <c r="G63" s="22">
        <v>3000000</v>
      </c>
      <c r="H63" s="22">
        <v>3300000</v>
      </c>
      <c r="I63" s="21">
        <v>3400000</v>
      </c>
      <c r="J63" s="21">
        <f t="shared" si="4"/>
        <v>3700000</v>
      </c>
      <c r="K63" s="21">
        <v>500000</v>
      </c>
      <c r="L63" s="21">
        <v>1500000</v>
      </c>
      <c r="M63" s="67"/>
      <c r="N63" s="67"/>
    </row>
    <row r="64" spans="1:14" s="37" customFormat="1" ht="15.75" customHeight="1" x14ac:dyDescent="0.2">
      <c r="A64" s="78">
        <f>IF(B64="",0,COUNTA($B$7:B64))</f>
        <v>58</v>
      </c>
      <c r="B64" s="76" t="s">
        <v>88</v>
      </c>
      <c r="C64" s="31" t="s">
        <v>278</v>
      </c>
      <c r="D64" s="22">
        <v>800000</v>
      </c>
      <c r="E64" s="22">
        <f t="shared" si="5"/>
        <v>850000</v>
      </c>
      <c r="F64" s="22">
        <v>1500000</v>
      </c>
      <c r="G64" s="22">
        <v>1700000</v>
      </c>
      <c r="H64" s="22">
        <v>2900000</v>
      </c>
      <c r="I64" s="21">
        <f>H64</f>
        <v>2900000</v>
      </c>
      <c r="J64" s="21">
        <f t="shared" si="4"/>
        <v>3200000</v>
      </c>
      <c r="K64" s="21">
        <v>500000</v>
      </c>
      <c r="L64" s="21">
        <v>1500000</v>
      </c>
      <c r="M64" s="67" t="s">
        <v>189</v>
      </c>
      <c r="N64" s="67"/>
    </row>
    <row r="65" spans="1:14" s="37" customFormat="1" ht="15.75" customHeight="1" x14ac:dyDescent="0.2">
      <c r="A65" s="78">
        <f>IF(B65="",0,COUNTA($B$7:B65))</f>
        <v>59</v>
      </c>
      <c r="B65" s="76" t="s">
        <v>85</v>
      </c>
      <c r="C65" s="31" t="s">
        <v>278</v>
      </c>
      <c r="D65" s="22">
        <v>800000</v>
      </c>
      <c r="E65" s="22">
        <f t="shared" si="5"/>
        <v>850000</v>
      </c>
      <c r="F65" s="22">
        <v>1500000</v>
      </c>
      <c r="G65" s="22">
        <v>1700000</v>
      </c>
      <c r="H65" s="22">
        <v>2600000</v>
      </c>
      <c r="I65" s="21">
        <v>2700000</v>
      </c>
      <c r="J65" s="21">
        <f t="shared" si="4"/>
        <v>3000000</v>
      </c>
      <c r="K65" s="21">
        <v>500000</v>
      </c>
      <c r="L65" s="21">
        <v>1500000</v>
      </c>
      <c r="M65" s="67"/>
      <c r="N65" s="67"/>
    </row>
    <row r="66" spans="1:14" s="37" customFormat="1" ht="15.75" customHeight="1" x14ac:dyDescent="0.2">
      <c r="A66" s="78">
        <f>IF(B66="",0,COUNTA($B$7:B66))</f>
        <v>60</v>
      </c>
      <c r="B66" s="76" t="s">
        <v>188</v>
      </c>
      <c r="C66" s="31" t="s">
        <v>278</v>
      </c>
      <c r="D66" s="22">
        <v>1500000</v>
      </c>
      <c r="E66" s="22">
        <f t="shared" si="5"/>
        <v>1550000</v>
      </c>
      <c r="F66" s="22">
        <v>1900000</v>
      </c>
      <c r="G66" s="22">
        <v>2200000</v>
      </c>
      <c r="H66" s="22">
        <v>4700000</v>
      </c>
      <c r="I66" s="21">
        <v>4800000</v>
      </c>
      <c r="J66" s="21">
        <f t="shared" si="4"/>
        <v>5100000</v>
      </c>
      <c r="K66" s="21">
        <v>500000</v>
      </c>
      <c r="L66" s="21">
        <v>1500000</v>
      </c>
      <c r="M66" s="67"/>
      <c r="N66" s="67"/>
    </row>
    <row r="67" spans="1:14" s="37" customFormat="1" ht="15.75" customHeight="1" x14ac:dyDescent="0.2">
      <c r="A67" s="78">
        <f>IF(B67="",0,COUNTA($B$7:B67))</f>
        <v>61</v>
      </c>
      <c r="B67" s="76" t="s">
        <v>91</v>
      </c>
      <c r="C67" s="31" t="s">
        <v>278</v>
      </c>
      <c r="D67" s="22">
        <v>1100000</v>
      </c>
      <c r="E67" s="22">
        <f t="shared" si="5"/>
        <v>1150000</v>
      </c>
      <c r="F67" s="22">
        <v>1600000</v>
      </c>
      <c r="G67" s="22">
        <v>2000000</v>
      </c>
      <c r="H67" s="22">
        <v>3200000</v>
      </c>
      <c r="I67" s="21">
        <v>3300000</v>
      </c>
      <c r="J67" s="21">
        <f t="shared" si="4"/>
        <v>3600000</v>
      </c>
      <c r="K67" s="21">
        <v>500000</v>
      </c>
      <c r="L67" s="21">
        <v>1500000</v>
      </c>
      <c r="M67" s="67"/>
      <c r="N67" s="67"/>
    </row>
    <row r="68" spans="1:14" s="37" customFormat="1" ht="15.75" customHeight="1" x14ac:dyDescent="0.2">
      <c r="A68" s="78">
        <f>IF(B68="",0,COUNTA($B$7:B68))</f>
        <v>62</v>
      </c>
      <c r="B68" s="76" t="s">
        <v>92</v>
      </c>
      <c r="C68" s="31" t="s">
        <v>278</v>
      </c>
      <c r="D68" s="22">
        <v>1000000</v>
      </c>
      <c r="E68" s="22">
        <f t="shared" si="5"/>
        <v>1050000</v>
      </c>
      <c r="F68" s="22">
        <v>1500000</v>
      </c>
      <c r="G68" s="22">
        <v>1800000</v>
      </c>
      <c r="H68" s="22">
        <v>3100000</v>
      </c>
      <c r="I68" s="21">
        <v>3200000</v>
      </c>
      <c r="J68" s="21">
        <f t="shared" si="4"/>
        <v>3500000</v>
      </c>
      <c r="K68" s="21">
        <v>500000</v>
      </c>
      <c r="L68" s="21">
        <v>1500000</v>
      </c>
      <c r="M68" s="67"/>
      <c r="N68" s="67"/>
    </row>
    <row r="69" spans="1:14" s="37" customFormat="1" ht="15.75" customHeight="1" x14ac:dyDescent="0.2">
      <c r="A69" s="78">
        <f>IF(B69="",0,COUNTA($B$7:B69))</f>
        <v>63</v>
      </c>
      <c r="B69" s="76" t="s">
        <v>87</v>
      </c>
      <c r="C69" s="31" t="s">
        <v>278</v>
      </c>
      <c r="D69" s="22">
        <v>800000</v>
      </c>
      <c r="E69" s="22">
        <f t="shared" si="5"/>
        <v>850000</v>
      </c>
      <c r="F69" s="22">
        <v>1500000</v>
      </c>
      <c r="G69" s="22">
        <v>1700000</v>
      </c>
      <c r="H69" s="22">
        <v>2800000</v>
      </c>
      <c r="I69" s="21">
        <v>2900000</v>
      </c>
      <c r="J69" s="21">
        <f t="shared" si="4"/>
        <v>3200000</v>
      </c>
      <c r="K69" s="21">
        <v>500000</v>
      </c>
      <c r="L69" s="21">
        <v>1500000</v>
      </c>
      <c r="M69" s="67"/>
      <c r="N69" s="67"/>
    </row>
    <row r="70" spans="1:14" s="37" customFormat="1" ht="15.75" customHeight="1" x14ac:dyDescent="0.2">
      <c r="A70" s="78">
        <f>IF(B70="",0,COUNTA($B$7:B70))</f>
        <v>64</v>
      </c>
      <c r="B70" s="76" t="s">
        <v>177</v>
      </c>
      <c r="C70" s="31" t="s">
        <v>278</v>
      </c>
      <c r="D70" s="22">
        <v>1000000</v>
      </c>
      <c r="E70" s="22">
        <f t="shared" si="5"/>
        <v>1050000</v>
      </c>
      <c r="F70" s="22">
        <v>1500000</v>
      </c>
      <c r="G70" s="22">
        <v>1700000</v>
      </c>
      <c r="H70" s="22">
        <v>3200000</v>
      </c>
      <c r="I70" s="21">
        <v>3300000</v>
      </c>
      <c r="J70" s="21">
        <f t="shared" si="4"/>
        <v>3600000</v>
      </c>
      <c r="K70" s="21">
        <v>500000</v>
      </c>
      <c r="L70" s="21">
        <v>1500000</v>
      </c>
      <c r="M70" s="67"/>
      <c r="N70" s="67"/>
    </row>
    <row r="71" spans="1:14" s="37" customFormat="1" ht="15.75" customHeight="1" x14ac:dyDescent="0.2">
      <c r="A71" s="78">
        <f>IF(B71="",0,COUNTA($B$7:B71))</f>
        <v>65</v>
      </c>
      <c r="B71" s="76" t="s">
        <v>13</v>
      </c>
      <c r="C71" s="31" t="s">
        <v>268</v>
      </c>
      <c r="D71" s="22">
        <v>3000000</v>
      </c>
      <c r="E71" s="22">
        <v>3200000</v>
      </c>
      <c r="F71" s="22">
        <v>4800000</v>
      </c>
      <c r="G71" s="22">
        <v>5500000</v>
      </c>
      <c r="H71" s="22">
        <v>8300000</v>
      </c>
      <c r="I71" s="21">
        <v>8500000</v>
      </c>
      <c r="J71" s="21">
        <f t="shared" si="4"/>
        <v>8800000</v>
      </c>
      <c r="K71" s="21">
        <v>700000</v>
      </c>
      <c r="L71" s="21">
        <v>1500000</v>
      </c>
      <c r="M71" s="32" t="s">
        <v>153</v>
      </c>
      <c r="N71" s="30" t="s">
        <v>166</v>
      </c>
    </row>
    <row r="72" spans="1:14" s="37" customFormat="1" ht="15.75" customHeight="1" x14ac:dyDescent="0.2">
      <c r="A72" s="78">
        <f>IF(B72="",0,COUNTA($B$7:B72))</f>
        <v>66</v>
      </c>
      <c r="B72" s="76" t="s">
        <v>160</v>
      </c>
      <c r="C72" s="31" t="s">
        <v>264</v>
      </c>
      <c r="D72" s="22">
        <v>4600000</v>
      </c>
      <c r="E72" s="22">
        <v>4800000</v>
      </c>
      <c r="F72" s="22">
        <v>6000000</v>
      </c>
      <c r="G72" s="22">
        <v>6800000</v>
      </c>
      <c r="H72" s="22">
        <v>15000000</v>
      </c>
      <c r="I72" s="21">
        <v>15200000</v>
      </c>
      <c r="J72" s="21">
        <v>15500000</v>
      </c>
      <c r="K72" s="21">
        <v>700000</v>
      </c>
      <c r="L72" s="21">
        <v>1500000</v>
      </c>
      <c r="M72" s="67"/>
      <c r="N72" s="67"/>
    </row>
    <row r="73" spans="1:14" s="37" customFormat="1" ht="15.75" customHeight="1" x14ac:dyDescent="0.2">
      <c r="A73" s="78">
        <f>IF(B73="",0,COUNTA($B$7:B73))</f>
        <v>67</v>
      </c>
      <c r="B73" s="76" t="s">
        <v>122</v>
      </c>
      <c r="C73" s="31" t="s">
        <v>264</v>
      </c>
      <c r="D73" s="22">
        <v>5100000</v>
      </c>
      <c r="E73" s="22">
        <v>5300000</v>
      </c>
      <c r="F73" s="22">
        <v>6500000</v>
      </c>
      <c r="G73" s="22">
        <v>7500000</v>
      </c>
      <c r="H73" s="22">
        <v>15500000</v>
      </c>
      <c r="I73" s="21">
        <v>15700000</v>
      </c>
      <c r="J73" s="21">
        <f t="shared" ref="J73:J94" si="6">I73+300000</f>
        <v>16000000</v>
      </c>
      <c r="K73" s="21">
        <v>700000</v>
      </c>
      <c r="L73" s="21">
        <v>1500000</v>
      </c>
      <c r="M73" s="67" t="s">
        <v>153</v>
      </c>
      <c r="N73" s="67" t="s">
        <v>164</v>
      </c>
    </row>
    <row r="74" spans="1:14" s="37" customFormat="1" ht="15.75" customHeight="1" x14ac:dyDescent="0.2">
      <c r="A74" s="78">
        <f>IF(B74="",0,COUNTA($B$7:B74))</f>
        <v>68</v>
      </c>
      <c r="B74" s="76" t="s">
        <v>255</v>
      </c>
      <c r="C74" s="31" t="s">
        <v>255</v>
      </c>
      <c r="D74" s="22">
        <v>3500000</v>
      </c>
      <c r="E74" s="22">
        <v>3700000</v>
      </c>
      <c r="F74" s="22">
        <v>4500000</v>
      </c>
      <c r="G74" s="22">
        <v>5500000</v>
      </c>
      <c r="H74" s="22">
        <v>9000000</v>
      </c>
      <c r="I74" s="21">
        <v>9200000</v>
      </c>
      <c r="J74" s="21">
        <f t="shared" si="6"/>
        <v>9500000</v>
      </c>
      <c r="K74" s="21">
        <v>700000</v>
      </c>
      <c r="L74" s="21">
        <v>1500000</v>
      </c>
      <c r="M74" s="67" t="s">
        <v>153</v>
      </c>
      <c r="N74" s="67" t="s">
        <v>166</v>
      </c>
    </row>
    <row r="75" spans="1:14" s="37" customFormat="1" ht="15.75" customHeight="1" x14ac:dyDescent="0.2">
      <c r="A75" s="78">
        <f>IF(B75="",0,COUNTA($B$7:B75))</f>
        <v>69</v>
      </c>
      <c r="B75" s="76" t="s">
        <v>124</v>
      </c>
      <c r="C75" s="31" t="s">
        <v>265</v>
      </c>
      <c r="D75" s="22">
        <v>4000000</v>
      </c>
      <c r="E75" s="22">
        <v>4500000</v>
      </c>
      <c r="F75" s="22">
        <v>5500000</v>
      </c>
      <c r="G75" s="22">
        <v>6000000</v>
      </c>
      <c r="H75" s="22">
        <v>9000000</v>
      </c>
      <c r="I75" s="21">
        <v>9200000</v>
      </c>
      <c r="J75" s="21">
        <f t="shared" si="6"/>
        <v>9500000</v>
      </c>
      <c r="K75" s="21">
        <v>700000</v>
      </c>
      <c r="L75" s="21">
        <v>1500000</v>
      </c>
      <c r="M75" s="32" t="s">
        <v>153</v>
      </c>
      <c r="N75" s="34" t="s">
        <v>164</v>
      </c>
    </row>
    <row r="76" spans="1:14" s="37" customFormat="1" ht="15.75" customHeight="1" x14ac:dyDescent="0.2">
      <c r="A76" s="78">
        <f>IF(B76="",0,COUNTA($B$7:B76))</f>
        <v>70</v>
      </c>
      <c r="B76" s="76" t="s">
        <v>125</v>
      </c>
      <c r="C76" s="31" t="s">
        <v>265</v>
      </c>
      <c r="D76" s="22">
        <v>5500000</v>
      </c>
      <c r="E76" s="22">
        <v>6000000</v>
      </c>
      <c r="F76" s="22">
        <v>7000000</v>
      </c>
      <c r="G76" s="22">
        <v>8000000</v>
      </c>
      <c r="H76" s="22">
        <v>14000000</v>
      </c>
      <c r="I76" s="21">
        <v>14500000</v>
      </c>
      <c r="J76" s="21">
        <f t="shared" si="6"/>
        <v>14800000</v>
      </c>
      <c r="K76" s="21">
        <v>700000</v>
      </c>
      <c r="L76" s="21">
        <v>1500000</v>
      </c>
      <c r="M76" s="32" t="s">
        <v>154</v>
      </c>
      <c r="N76" s="34" t="s">
        <v>164</v>
      </c>
    </row>
    <row r="77" spans="1:14" s="37" customFormat="1" ht="15.75" customHeight="1" x14ac:dyDescent="0.2">
      <c r="A77" s="78">
        <f>IF(B77="",0,COUNTA($B$7:B77))</f>
        <v>71</v>
      </c>
      <c r="B77" s="76" t="s">
        <v>180</v>
      </c>
      <c r="C77" s="31" t="s">
        <v>257</v>
      </c>
      <c r="D77" s="22">
        <v>1000000</v>
      </c>
      <c r="E77" s="22">
        <f t="shared" ref="E77:E89" si="7">+D77+50000</f>
        <v>1050000</v>
      </c>
      <c r="F77" s="22">
        <v>1500000</v>
      </c>
      <c r="G77" s="22">
        <v>1900000</v>
      </c>
      <c r="H77" s="21">
        <v>3500000</v>
      </c>
      <c r="I77" s="21">
        <v>3500000</v>
      </c>
      <c r="J77" s="21">
        <f t="shared" si="6"/>
        <v>3800000</v>
      </c>
      <c r="K77" s="21">
        <v>600000</v>
      </c>
      <c r="L77" s="21">
        <v>1500000</v>
      </c>
      <c r="M77" s="67"/>
      <c r="N77" s="67"/>
    </row>
    <row r="78" spans="1:14" s="37" customFormat="1" ht="15.75" customHeight="1" x14ac:dyDescent="0.2">
      <c r="A78" s="78">
        <f>IF(B78="",0,COUNTA($B$7:B78))</f>
        <v>72</v>
      </c>
      <c r="B78" s="76" t="s">
        <v>182</v>
      </c>
      <c r="C78" s="31" t="s">
        <v>257</v>
      </c>
      <c r="D78" s="22">
        <v>1000000</v>
      </c>
      <c r="E78" s="22">
        <f t="shared" si="7"/>
        <v>1050000</v>
      </c>
      <c r="F78" s="22">
        <v>1500000</v>
      </c>
      <c r="G78" s="22">
        <v>1900000</v>
      </c>
      <c r="H78" s="22">
        <v>3100000</v>
      </c>
      <c r="I78" s="21">
        <v>3200000</v>
      </c>
      <c r="J78" s="21">
        <f t="shared" si="6"/>
        <v>3500000</v>
      </c>
      <c r="K78" s="21">
        <v>600000</v>
      </c>
      <c r="L78" s="21">
        <v>1500000</v>
      </c>
      <c r="M78" s="34"/>
      <c r="N78" s="34"/>
    </row>
    <row r="79" spans="1:14" s="37" customFormat="1" ht="15.75" customHeight="1" x14ac:dyDescent="0.2">
      <c r="A79" s="78">
        <f>IF(B79="",0,COUNTA($B$7:B79))</f>
        <v>73</v>
      </c>
      <c r="B79" s="76" t="s">
        <v>60</v>
      </c>
      <c r="C79" s="31" t="s">
        <v>257</v>
      </c>
      <c r="D79" s="22">
        <v>800000</v>
      </c>
      <c r="E79" s="22">
        <f t="shared" si="7"/>
        <v>850000</v>
      </c>
      <c r="F79" s="22">
        <v>1500000</v>
      </c>
      <c r="G79" s="22">
        <v>1900000</v>
      </c>
      <c r="H79" s="22">
        <v>3400000</v>
      </c>
      <c r="I79" s="21">
        <v>3500000</v>
      </c>
      <c r="J79" s="21">
        <f t="shared" si="6"/>
        <v>3800000</v>
      </c>
      <c r="K79" s="21">
        <v>600000</v>
      </c>
      <c r="L79" s="21">
        <v>1500000</v>
      </c>
      <c r="M79" s="67"/>
      <c r="N79" s="67"/>
    </row>
    <row r="80" spans="1:14" s="37" customFormat="1" ht="15.75" customHeight="1" x14ac:dyDescent="0.2">
      <c r="A80" s="78">
        <f>IF(B80="",0,COUNTA($B$7:B80))</f>
        <v>74</v>
      </c>
      <c r="B80" s="76" t="s">
        <v>59</v>
      </c>
      <c r="C80" s="31" t="s">
        <v>257</v>
      </c>
      <c r="D80" s="22">
        <v>800000</v>
      </c>
      <c r="E80" s="22">
        <f t="shared" si="7"/>
        <v>850000</v>
      </c>
      <c r="F80" s="22">
        <v>1500000</v>
      </c>
      <c r="G80" s="22">
        <v>1900000</v>
      </c>
      <c r="H80" s="22">
        <v>3200000</v>
      </c>
      <c r="I80" s="21">
        <v>3300000</v>
      </c>
      <c r="J80" s="21">
        <f t="shared" si="6"/>
        <v>3600000</v>
      </c>
      <c r="K80" s="21">
        <v>600000</v>
      </c>
      <c r="L80" s="21">
        <v>1500000</v>
      </c>
      <c r="M80" s="67"/>
      <c r="N80" s="67"/>
    </row>
    <row r="81" spans="1:14" s="37" customFormat="1" ht="15.75" customHeight="1" x14ac:dyDescent="0.2">
      <c r="A81" s="78">
        <f>IF(B81="",0,COUNTA($B$7:B81))</f>
        <v>75</v>
      </c>
      <c r="B81" s="76" t="s">
        <v>56</v>
      </c>
      <c r="C81" s="31" t="s">
        <v>257</v>
      </c>
      <c r="D81" s="22">
        <v>800000</v>
      </c>
      <c r="E81" s="22">
        <f t="shared" si="7"/>
        <v>850000</v>
      </c>
      <c r="F81" s="22">
        <v>1500000</v>
      </c>
      <c r="G81" s="22">
        <v>1900000</v>
      </c>
      <c r="H81" s="22">
        <v>3200000</v>
      </c>
      <c r="I81" s="21">
        <v>3300000</v>
      </c>
      <c r="J81" s="21">
        <f t="shared" si="6"/>
        <v>3600000</v>
      </c>
      <c r="K81" s="21">
        <v>600000</v>
      </c>
      <c r="L81" s="21">
        <v>1500000</v>
      </c>
      <c r="M81" s="67"/>
      <c r="N81" s="67"/>
    </row>
    <row r="82" spans="1:14" s="37" customFormat="1" ht="15.75" customHeight="1" x14ac:dyDescent="0.2">
      <c r="A82" s="78">
        <f>IF(B82="",0,COUNTA($B$7:B82))</f>
        <v>76</v>
      </c>
      <c r="B82" s="76" t="s">
        <v>54</v>
      </c>
      <c r="C82" s="31" t="s">
        <v>257</v>
      </c>
      <c r="D82" s="22">
        <v>800000</v>
      </c>
      <c r="E82" s="22">
        <f t="shared" si="7"/>
        <v>850000</v>
      </c>
      <c r="F82" s="22">
        <v>1500000</v>
      </c>
      <c r="G82" s="22">
        <v>1900000</v>
      </c>
      <c r="H82" s="22">
        <v>3100000</v>
      </c>
      <c r="I82" s="21">
        <v>3200000</v>
      </c>
      <c r="J82" s="21">
        <f t="shared" si="6"/>
        <v>3500000</v>
      </c>
      <c r="K82" s="21">
        <v>600000</v>
      </c>
      <c r="L82" s="21">
        <v>1500000</v>
      </c>
      <c r="M82" s="67"/>
      <c r="N82" s="67"/>
    </row>
    <row r="83" spans="1:14" s="37" customFormat="1" ht="15.75" customHeight="1" x14ac:dyDescent="0.2">
      <c r="A83" s="78">
        <f>IF(B83="",0,COUNTA($B$7:B83))</f>
        <v>77</v>
      </c>
      <c r="B83" s="76" t="s">
        <v>179</v>
      </c>
      <c r="C83" s="31" t="s">
        <v>257</v>
      </c>
      <c r="D83" s="22">
        <v>800000</v>
      </c>
      <c r="E83" s="22">
        <f t="shared" si="7"/>
        <v>850000</v>
      </c>
      <c r="F83" s="22">
        <v>1500000</v>
      </c>
      <c r="G83" s="22">
        <v>3100000</v>
      </c>
      <c r="H83" s="22">
        <v>3100000</v>
      </c>
      <c r="I83" s="21">
        <v>3200000</v>
      </c>
      <c r="J83" s="21">
        <f t="shared" si="6"/>
        <v>3500000</v>
      </c>
      <c r="K83" s="21">
        <v>600000</v>
      </c>
      <c r="L83" s="21">
        <v>1500000</v>
      </c>
      <c r="M83" s="67"/>
      <c r="N83" s="67"/>
    </row>
    <row r="84" spans="1:14" s="37" customFormat="1" ht="15.75" customHeight="1" x14ac:dyDescent="0.2">
      <c r="A84" s="78">
        <f>IF(B84="",0,COUNTA($B$7:B84))</f>
        <v>78</v>
      </c>
      <c r="B84" s="76" t="s">
        <v>150</v>
      </c>
      <c r="C84" s="31" t="s">
        <v>257</v>
      </c>
      <c r="D84" s="22">
        <v>800000</v>
      </c>
      <c r="E84" s="22">
        <f t="shared" si="7"/>
        <v>850000</v>
      </c>
      <c r="F84" s="22">
        <v>1500000</v>
      </c>
      <c r="G84" s="22">
        <v>1900000</v>
      </c>
      <c r="H84" s="22">
        <v>3200000</v>
      </c>
      <c r="I84" s="21">
        <v>3300000</v>
      </c>
      <c r="J84" s="21">
        <f t="shared" si="6"/>
        <v>3600000</v>
      </c>
      <c r="K84" s="21">
        <v>600000</v>
      </c>
      <c r="L84" s="21">
        <v>1500000</v>
      </c>
      <c r="M84" s="67"/>
      <c r="N84" s="67"/>
    </row>
    <row r="85" spans="1:14" s="37" customFormat="1" ht="15.75" customHeight="1" x14ac:dyDescent="0.2">
      <c r="A85" s="78">
        <f>IF(B85="",0,COUNTA($B$7:B85))</f>
        <v>79</v>
      </c>
      <c r="B85" s="76" t="s">
        <v>181</v>
      </c>
      <c r="C85" s="31" t="s">
        <v>257</v>
      </c>
      <c r="D85" s="22">
        <v>1000000</v>
      </c>
      <c r="E85" s="22">
        <f t="shared" si="7"/>
        <v>1050000</v>
      </c>
      <c r="F85" s="22">
        <v>1500000</v>
      </c>
      <c r="G85" s="22">
        <v>1900000</v>
      </c>
      <c r="H85" s="22">
        <v>3400000</v>
      </c>
      <c r="I85" s="21">
        <v>3500000</v>
      </c>
      <c r="J85" s="21">
        <f t="shared" si="6"/>
        <v>3800000</v>
      </c>
      <c r="K85" s="21">
        <v>600000</v>
      </c>
      <c r="L85" s="21">
        <v>1500000</v>
      </c>
      <c r="M85" s="34"/>
      <c r="N85" s="34"/>
    </row>
    <row r="86" spans="1:14" s="37" customFormat="1" ht="15.75" customHeight="1" x14ac:dyDescent="0.2">
      <c r="A86" s="78">
        <f>IF(B86="",0,COUNTA($B$7:B86))</f>
        <v>80</v>
      </c>
      <c r="B86" s="76" t="s">
        <v>57</v>
      </c>
      <c r="C86" s="31" t="s">
        <v>257</v>
      </c>
      <c r="D86" s="22">
        <v>800000</v>
      </c>
      <c r="E86" s="22">
        <f t="shared" si="7"/>
        <v>850000</v>
      </c>
      <c r="F86" s="22">
        <v>1500000</v>
      </c>
      <c r="G86" s="22">
        <v>1900000</v>
      </c>
      <c r="H86" s="22">
        <v>3200000</v>
      </c>
      <c r="I86" s="21">
        <v>3300000</v>
      </c>
      <c r="J86" s="21">
        <f t="shared" si="6"/>
        <v>3600000</v>
      </c>
      <c r="K86" s="21">
        <v>600000</v>
      </c>
      <c r="L86" s="21">
        <v>1500000</v>
      </c>
      <c r="M86" s="67"/>
      <c r="N86" s="67"/>
    </row>
    <row r="87" spans="1:14" s="37" customFormat="1" ht="15.75" customHeight="1" x14ac:dyDescent="0.2">
      <c r="A87" s="78">
        <f>IF(B87="",0,COUNTA($B$7:B87))</f>
        <v>81</v>
      </c>
      <c r="B87" s="76" t="s">
        <v>53</v>
      </c>
      <c r="C87" s="31" t="s">
        <v>257</v>
      </c>
      <c r="D87" s="22">
        <v>800000</v>
      </c>
      <c r="E87" s="22">
        <f t="shared" si="7"/>
        <v>850000</v>
      </c>
      <c r="F87" s="22">
        <v>1500000</v>
      </c>
      <c r="G87" s="22">
        <v>1900000</v>
      </c>
      <c r="H87" s="22">
        <v>3100000</v>
      </c>
      <c r="I87" s="21">
        <v>3200000</v>
      </c>
      <c r="J87" s="21">
        <f t="shared" si="6"/>
        <v>3500000</v>
      </c>
      <c r="K87" s="21">
        <v>600000</v>
      </c>
      <c r="L87" s="21">
        <v>1500000</v>
      </c>
      <c r="M87" s="67" t="s">
        <v>156</v>
      </c>
      <c r="N87" s="67" t="s">
        <v>187</v>
      </c>
    </row>
    <row r="88" spans="1:14" s="37" customFormat="1" ht="15.75" customHeight="1" x14ac:dyDescent="0.2">
      <c r="A88" s="78">
        <f>IF(B88="",0,COUNTA($B$7:B88))</f>
        <v>82</v>
      </c>
      <c r="B88" s="76" t="s">
        <v>58</v>
      </c>
      <c r="C88" s="31" t="s">
        <v>257</v>
      </c>
      <c r="D88" s="22">
        <v>800000</v>
      </c>
      <c r="E88" s="22">
        <f t="shared" si="7"/>
        <v>850000</v>
      </c>
      <c r="F88" s="22">
        <v>1500000</v>
      </c>
      <c r="G88" s="22">
        <v>1900000</v>
      </c>
      <c r="H88" s="22">
        <v>3200000</v>
      </c>
      <c r="I88" s="21">
        <v>3300000</v>
      </c>
      <c r="J88" s="21">
        <f t="shared" si="6"/>
        <v>3600000</v>
      </c>
      <c r="K88" s="21">
        <v>600000</v>
      </c>
      <c r="L88" s="21">
        <v>1500000</v>
      </c>
      <c r="M88" s="67"/>
      <c r="N88" s="67"/>
    </row>
    <row r="89" spans="1:14" s="37" customFormat="1" ht="15.75" customHeight="1" x14ac:dyDescent="0.2">
      <c r="A89" s="78">
        <f>IF(B89="",0,COUNTA($B$7:B89))</f>
        <v>83</v>
      </c>
      <c r="B89" s="76" t="s">
        <v>183</v>
      </c>
      <c r="C89" s="31" t="s">
        <v>257</v>
      </c>
      <c r="D89" s="22">
        <v>1000000</v>
      </c>
      <c r="E89" s="22">
        <f t="shared" si="7"/>
        <v>1050000</v>
      </c>
      <c r="F89" s="22">
        <v>1500000</v>
      </c>
      <c r="G89" s="22">
        <v>1900000</v>
      </c>
      <c r="H89" s="22">
        <v>3400000</v>
      </c>
      <c r="I89" s="21">
        <v>3500000</v>
      </c>
      <c r="J89" s="21">
        <f t="shared" si="6"/>
        <v>3800000</v>
      </c>
      <c r="K89" s="21">
        <v>600000</v>
      </c>
      <c r="L89" s="21">
        <v>1500000</v>
      </c>
      <c r="M89" s="34"/>
      <c r="N89" s="34"/>
    </row>
    <row r="90" spans="1:14" s="37" customFormat="1" ht="15.75" customHeight="1" x14ac:dyDescent="0.2">
      <c r="A90" s="78">
        <f>IF(B90="",0,COUNTA($B$7:B90))</f>
        <v>84</v>
      </c>
      <c r="B90" s="76" t="s">
        <v>10</v>
      </c>
      <c r="C90" s="31" t="s">
        <v>269</v>
      </c>
      <c r="D90" s="22">
        <v>5500000</v>
      </c>
      <c r="E90" s="22">
        <v>5800000</v>
      </c>
      <c r="F90" s="22">
        <v>7000000</v>
      </c>
      <c r="G90" s="22">
        <v>7500000</v>
      </c>
      <c r="H90" s="22">
        <v>12800000</v>
      </c>
      <c r="I90" s="21">
        <v>13000000</v>
      </c>
      <c r="J90" s="21">
        <f t="shared" si="6"/>
        <v>13300000</v>
      </c>
      <c r="K90" s="21">
        <v>700000</v>
      </c>
      <c r="L90" s="21">
        <v>1500000</v>
      </c>
      <c r="M90" s="32" t="s">
        <v>153</v>
      </c>
      <c r="N90" s="30" t="s">
        <v>166</v>
      </c>
    </row>
    <row r="91" spans="1:14" s="37" customFormat="1" ht="15.75" customHeight="1" x14ac:dyDescent="0.2">
      <c r="A91" s="78">
        <f>IF(B91="",0,COUNTA($B$7:B91))</f>
        <v>85</v>
      </c>
      <c r="B91" s="76" t="s">
        <v>116</v>
      </c>
      <c r="C91" s="31" t="s">
        <v>263</v>
      </c>
      <c r="D91" s="22">
        <v>3500000</v>
      </c>
      <c r="E91" s="22">
        <v>3800000</v>
      </c>
      <c r="F91" s="22">
        <v>4500000</v>
      </c>
      <c r="G91" s="22">
        <v>5500000</v>
      </c>
      <c r="H91" s="22">
        <v>7600000</v>
      </c>
      <c r="I91" s="21">
        <v>7800000</v>
      </c>
      <c r="J91" s="21">
        <f t="shared" si="6"/>
        <v>8100000</v>
      </c>
      <c r="K91" s="21">
        <v>700000</v>
      </c>
      <c r="L91" s="21">
        <v>1500000</v>
      </c>
      <c r="M91" s="30" t="s">
        <v>156</v>
      </c>
      <c r="N91" s="34" t="s">
        <v>164</v>
      </c>
    </row>
    <row r="92" spans="1:14" s="37" customFormat="1" ht="15.75" customHeight="1" x14ac:dyDescent="0.2">
      <c r="A92" s="78">
        <f>IF(B92="",0,COUNTA($B$7:B92))</f>
        <v>86</v>
      </c>
      <c r="B92" s="76" t="s">
        <v>23</v>
      </c>
      <c r="C92" s="31" t="s">
        <v>272</v>
      </c>
      <c r="D92" s="22">
        <v>3500000</v>
      </c>
      <c r="E92" s="22">
        <v>3700000</v>
      </c>
      <c r="F92" s="22">
        <v>5000000</v>
      </c>
      <c r="G92" s="22">
        <v>58000000</v>
      </c>
      <c r="H92" s="22">
        <v>8300000</v>
      </c>
      <c r="I92" s="21">
        <v>8500000</v>
      </c>
      <c r="J92" s="21">
        <f t="shared" si="6"/>
        <v>8800000</v>
      </c>
      <c r="K92" s="21">
        <v>700000</v>
      </c>
      <c r="L92" s="21">
        <v>1500000</v>
      </c>
      <c r="M92" s="32" t="s">
        <v>153</v>
      </c>
      <c r="N92" s="30" t="s">
        <v>166</v>
      </c>
    </row>
    <row r="93" spans="1:14" s="37" customFormat="1" ht="15.75" customHeight="1" x14ac:dyDescent="0.2">
      <c r="A93" s="78">
        <f>IF(B93="",0,COUNTA($B$7:B93))</f>
        <v>87</v>
      </c>
      <c r="B93" s="76" t="s">
        <v>97</v>
      </c>
      <c r="C93" s="31" t="s">
        <v>279</v>
      </c>
      <c r="D93" s="22">
        <v>1800000</v>
      </c>
      <c r="E93" s="22">
        <f t="shared" ref="E93:E100" si="8">+D93+50000</f>
        <v>1850000</v>
      </c>
      <c r="F93" s="22">
        <v>2800000</v>
      </c>
      <c r="G93" s="22">
        <v>3200000</v>
      </c>
      <c r="H93" s="22">
        <v>5900000</v>
      </c>
      <c r="I93" s="21">
        <v>6000000</v>
      </c>
      <c r="J93" s="21">
        <f t="shared" si="6"/>
        <v>6300000</v>
      </c>
      <c r="K93" s="21">
        <v>700000</v>
      </c>
      <c r="L93" s="21">
        <v>1500000</v>
      </c>
      <c r="M93" s="67"/>
      <c r="N93" s="67"/>
    </row>
    <row r="94" spans="1:14" s="37" customFormat="1" ht="15.75" customHeight="1" x14ac:dyDescent="0.2">
      <c r="A94" s="78">
        <f>IF(B94="",0,COUNTA($B$7:B94))</f>
        <v>88</v>
      </c>
      <c r="B94" s="76" t="s">
        <v>184</v>
      </c>
      <c r="C94" s="31" t="s">
        <v>279</v>
      </c>
      <c r="D94" s="22">
        <v>1200000</v>
      </c>
      <c r="E94" s="22">
        <f t="shared" si="8"/>
        <v>1250000</v>
      </c>
      <c r="F94" s="22">
        <v>1900000</v>
      </c>
      <c r="G94" s="22">
        <v>2200000</v>
      </c>
      <c r="H94" s="22">
        <v>3600000</v>
      </c>
      <c r="I94" s="21">
        <v>3700000</v>
      </c>
      <c r="J94" s="21">
        <f t="shared" si="6"/>
        <v>4000000</v>
      </c>
      <c r="K94" s="21">
        <v>600000</v>
      </c>
      <c r="L94" s="21">
        <v>1500000</v>
      </c>
      <c r="M94" s="67"/>
      <c r="N94" s="67"/>
    </row>
    <row r="95" spans="1:14" s="37" customFormat="1" ht="15.75" customHeight="1" x14ac:dyDescent="0.2">
      <c r="A95" s="78">
        <f>IF(B95="",0,COUNTA($B$7:B95))</f>
        <v>89</v>
      </c>
      <c r="B95" s="76" t="s">
        <v>137</v>
      </c>
      <c r="C95" s="31" t="s">
        <v>279</v>
      </c>
      <c r="D95" s="22">
        <v>1200000</v>
      </c>
      <c r="E95" s="22">
        <f t="shared" si="8"/>
        <v>1250000</v>
      </c>
      <c r="F95" s="22">
        <v>1800000</v>
      </c>
      <c r="G95" s="22">
        <v>2100000</v>
      </c>
      <c r="H95" s="22">
        <v>3600000</v>
      </c>
      <c r="I95" s="21">
        <v>3700000</v>
      </c>
      <c r="J95" s="21">
        <f>I95</f>
        <v>3700000</v>
      </c>
      <c r="K95" s="21">
        <v>600000</v>
      </c>
      <c r="L95" s="21">
        <v>1500000</v>
      </c>
      <c r="M95" s="67"/>
      <c r="N95" s="67"/>
    </row>
    <row r="96" spans="1:14" s="37" customFormat="1" ht="15.75" customHeight="1" x14ac:dyDescent="0.2">
      <c r="A96" s="78">
        <f>IF(B96="",0,COUNTA($B$7:B96))</f>
        <v>90</v>
      </c>
      <c r="B96" s="76" t="s">
        <v>142</v>
      </c>
      <c r="C96" s="31" t="s">
        <v>279</v>
      </c>
      <c r="D96" s="22">
        <v>1100000</v>
      </c>
      <c r="E96" s="22">
        <f t="shared" si="8"/>
        <v>1150000</v>
      </c>
      <c r="F96" s="22">
        <v>1700000</v>
      </c>
      <c r="G96" s="22">
        <v>2000000</v>
      </c>
      <c r="H96" s="22">
        <v>3500000</v>
      </c>
      <c r="I96" s="21">
        <v>3600000</v>
      </c>
      <c r="J96" s="21">
        <f t="shared" ref="J96:J104" si="9">I96+300000</f>
        <v>3900000</v>
      </c>
      <c r="K96" s="21">
        <v>600000</v>
      </c>
      <c r="L96" s="21">
        <v>1500000</v>
      </c>
      <c r="M96" s="67" t="s">
        <v>190</v>
      </c>
      <c r="N96" s="67" t="s">
        <v>187</v>
      </c>
    </row>
    <row r="97" spans="1:14" s="37" customFormat="1" ht="15.75" customHeight="1" x14ac:dyDescent="0.2">
      <c r="A97" s="78">
        <f>IF(B97="",0,COUNTA($B$7:B97))</f>
        <v>91</v>
      </c>
      <c r="B97" s="76" t="s">
        <v>141</v>
      </c>
      <c r="C97" s="31" t="s">
        <v>279</v>
      </c>
      <c r="D97" s="22">
        <v>1100000</v>
      </c>
      <c r="E97" s="22">
        <f t="shared" si="8"/>
        <v>1150000</v>
      </c>
      <c r="F97" s="22">
        <v>1700000</v>
      </c>
      <c r="G97" s="22">
        <v>2000000</v>
      </c>
      <c r="H97" s="22">
        <v>3500000</v>
      </c>
      <c r="I97" s="21">
        <v>3600000</v>
      </c>
      <c r="J97" s="21">
        <f t="shared" si="9"/>
        <v>3900000</v>
      </c>
      <c r="K97" s="21">
        <v>600000</v>
      </c>
      <c r="L97" s="21">
        <v>1500000</v>
      </c>
      <c r="M97" s="67"/>
      <c r="N97" s="67"/>
    </row>
    <row r="98" spans="1:14" s="37" customFormat="1" ht="15.75" customHeight="1" x14ac:dyDescent="0.2">
      <c r="A98" s="78">
        <f>IF(B98="",0,COUNTA($B$7:B98))</f>
        <v>92</v>
      </c>
      <c r="B98" s="76" t="s">
        <v>105</v>
      </c>
      <c r="C98" s="31" t="s">
        <v>261</v>
      </c>
      <c r="D98" s="22">
        <v>1500000</v>
      </c>
      <c r="E98" s="22">
        <f t="shared" si="8"/>
        <v>1550000</v>
      </c>
      <c r="F98" s="22">
        <v>1800000</v>
      </c>
      <c r="G98" s="22">
        <v>2300000</v>
      </c>
      <c r="H98" s="22">
        <v>3800000</v>
      </c>
      <c r="I98" s="21">
        <v>4000000</v>
      </c>
      <c r="J98" s="21">
        <f t="shared" si="9"/>
        <v>4300000</v>
      </c>
      <c r="K98" s="21">
        <v>700000</v>
      </c>
      <c r="L98" s="21">
        <v>1500000</v>
      </c>
      <c r="M98" s="67" t="s">
        <v>156</v>
      </c>
      <c r="N98" s="67" t="s">
        <v>165</v>
      </c>
    </row>
    <row r="99" spans="1:14" s="37" customFormat="1" ht="15.75" customHeight="1" x14ac:dyDescent="0.2">
      <c r="A99" s="78">
        <f>IF(B99="",0,COUNTA($B$7:B99))</f>
        <v>93</v>
      </c>
      <c r="B99" s="76" t="s">
        <v>138</v>
      </c>
      <c r="C99" s="32" t="s">
        <v>261</v>
      </c>
      <c r="D99" s="22">
        <v>1500000</v>
      </c>
      <c r="E99" s="22">
        <f t="shared" si="8"/>
        <v>1550000</v>
      </c>
      <c r="F99" s="22">
        <v>1800000</v>
      </c>
      <c r="G99" s="22">
        <v>2300000</v>
      </c>
      <c r="H99" s="22">
        <v>3800000</v>
      </c>
      <c r="I99" s="21">
        <v>4000000</v>
      </c>
      <c r="J99" s="21">
        <f t="shared" si="9"/>
        <v>4300000</v>
      </c>
      <c r="K99" s="20"/>
      <c r="L99" s="20"/>
      <c r="M99" s="76"/>
      <c r="N99" s="76"/>
    </row>
    <row r="100" spans="1:14" s="37" customFormat="1" ht="15.75" customHeight="1" x14ac:dyDescent="0.2">
      <c r="A100" s="78">
        <f>IF(B100="",0,COUNTA($B$7:B100))</f>
        <v>94</v>
      </c>
      <c r="B100" s="76" t="s">
        <v>135</v>
      </c>
      <c r="C100" s="31" t="s">
        <v>261</v>
      </c>
      <c r="D100" s="22">
        <v>1500000</v>
      </c>
      <c r="E100" s="22">
        <f t="shared" si="8"/>
        <v>1550000</v>
      </c>
      <c r="F100" s="22">
        <v>2000000</v>
      </c>
      <c r="G100" s="22">
        <v>2500000</v>
      </c>
      <c r="H100" s="22">
        <v>4000000</v>
      </c>
      <c r="I100" s="21">
        <v>4200000</v>
      </c>
      <c r="J100" s="21">
        <f t="shared" si="9"/>
        <v>4500000</v>
      </c>
      <c r="K100" s="21">
        <v>700000</v>
      </c>
      <c r="L100" s="21">
        <v>1500000</v>
      </c>
      <c r="M100" s="67"/>
      <c r="N100" s="67"/>
    </row>
    <row r="101" spans="1:14" s="37" customFormat="1" ht="15.75" customHeight="1" x14ac:dyDescent="0.2">
      <c r="A101" s="78">
        <f>IF(B101="",0,COUNTA($B$7:B101))</f>
        <v>95</v>
      </c>
      <c r="B101" s="76" t="s">
        <v>15</v>
      </c>
      <c r="C101" s="31" t="s">
        <v>271</v>
      </c>
      <c r="D101" s="22">
        <v>2800000</v>
      </c>
      <c r="E101" s="22">
        <v>3000000</v>
      </c>
      <c r="F101" s="22">
        <v>4000000</v>
      </c>
      <c r="G101" s="22">
        <v>4500000</v>
      </c>
      <c r="H101" s="22">
        <v>7500000</v>
      </c>
      <c r="I101" s="21">
        <v>7700000</v>
      </c>
      <c r="J101" s="21">
        <f t="shared" si="9"/>
        <v>8000000</v>
      </c>
      <c r="K101" s="21">
        <v>700000</v>
      </c>
      <c r="L101" s="21">
        <v>1500000</v>
      </c>
      <c r="M101" s="32" t="s">
        <v>153</v>
      </c>
      <c r="N101" s="30" t="s">
        <v>166</v>
      </c>
    </row>
    <row r="102" spans="1:14" s="37" customFormat="1" ht="15.75" customHeight="1" x14ac:dyDescent="0.2">
      <c r="A102" s="78">
        <f>IF(B102="",0,COUNTA($B$7:B102))</f>
        <v>96</v>
      </c>
      <c r="B102" s="76" t="s">
        <v>275</v>
      </c>
      <c r="C102" s="31" t="s">
        <v>117</v>
      </c>
      <c r="D102" s="22">
        <v>2700000</v>
      </c>
      <c r="E102" s="22">
        <v>2800000</v>
      </c>
      <c r="F102" s="22">
        <v>3500000</v>
      </c>
      <c r="G102" s="22">
        <v>4500000</v>
      </c>
      <c r="H102" s="22">
        <v>7500000</v>
      </c>
      <c r="I102" s="21">
        <v>7700000</v>
      </c>
      <c r="J102" s="21">
        <f t="shared" si="9"/>
        <v>8000000</v>
      </c>
      <c r="K102" s="21">
        <v>700000</v>
      </c>
      <c r="L102" s="21">
        <v>1500000</v>
      </c>
      <c r="M102" s="32" t="s">
        <v>156</v>
      </c>
      <c r="N102" s="30"/>
    </row>
    <row r="103" spans="1:14" s="37" customFormat="1" ht="15.75" customHeight="1" x14ac:dyDescent="0.2">
      <c r="A103" s="78">
        <f>IF(B103="",0,COUNTA($B$7:B103))</f>
        <v>97</v>
      </c>
      <c r="B103" s="76" t="s">
        <v>118</v>
      </c>
      <c r="C103" s="31" t="s">
        <v>117</v>
      </c>
      <c r="D103" s="22">
        <v>2400000</v>
      </c>
      <c r="E103" s="22">
        <v>2500000</v>
      </c>
      <c r="F103" s="22">
        <v>3000000</v>
      </c>
      <c r="G103" s="22">
        <v>3500000</v>
      </c>
      <c r="H103" s="22">
        <v>6500000</v>
      </c>
      <c r="I103" s="21">
        <v>6700000</v>
      </c>
      <c r="J103" s="21">
        <f t="shared" si="9"/>
        <v>7000000</v>
      </c>
      <c r="K103" s="21">
        <v>700000</v>
      </c>
      <c r="L103" s="21">
        <v>1500000</v>
      </c>
      <c r="M103" s="30" t="s">
        <v>156</v>
      </c>
      <c r="N103" s="67" t="s">
        <v>164</v>
      </c>
    </row>
    <row r="104" spans="1:14" s="37" customFormat="1" ht="15.75" customHeight="1" x14ac:dyDescent="0.2">
      <c r="A104" s="78">
        <f>IF(B104="",0,COUNTA($B$7:B104))</f>
        <v>98</v>
      </c>
      <c r="B104" s="76" t="s">
        <v>120</v>
      </c>
      <c r="C104" s="31" t="s">
        <v>117</v>
      </c>
      <c r="D104" s="22">
        <v>2800000</v>
      </c>
      <c r="E104" s="22">
        <v>2900000</v>
      </c>
      <c r="F104" s="22">
        <v>3500000</v>
      </c>
      <c r="G104" s="22">
        <v>4500000</v>
      </c>
      <c r="H104" s="22">
        <v>7500000</v>
      </c>
      <c r="I104" s="21">
        <v>7700000</v>
      </c>
      <c r="J104" s="21">
        <f t="shared" si="9"/>
        <v>8000000</v>
      </c>
      <c r="K104" s="21">
        <v>700000</v>
      </c>
      <c r="L104" s="21">
        <v>1500000</v>
      </c>
      <c r="M104" s="30" t="s">
        <v>156</v>
      </c>
      <c r="N104" s="67"/>
    </row>
    <row r="105" spans="1:14" s="37" customFormat="1" ht="15.75" customHeight="1" x14ac:dyDescent="0.2">
      <c r="A105" s="78">
        <f>IF(B105="",0,COUNTA($B$7:B105))</f>
        <v>99</v>
      </c>
      <c r="B105" s="76" t="s">
        <v>111</v>
      </c>
      <c r="C105" s="31" t="s">
        <v>262</v>
      </c>
      <c r="D105" s="22">
        <v>1500000</v>
      </c>
      <c r="E105" s="22">
        <f t="shared" ref="E105:E111" si="10">+D105+50000</f>
        <v>1550000</v>
      </c>
      <c r="F105" s="22">
        <v>2500000</v>
      </c>
      <c r="G105" s="22">
        <v>2900000</v>
      </c>
      <c r="H105" s="22">
        <v>4400000</v>
      </c>
      <c r="I105" s="21">
        <v>4500000</v>
      </c>
      <c r="J105" s="21">
        <v>4800000</v>
      </c>
      <c r="K105" s="21">
        <v>700000</v>
      </c>
      <c r="L105" s="21">
        <v>1500000</v>
      </c>
      <c r="M105" s="67"/>
      <c r="N105" s="67"/>
    </row>
    <row r="106" spans="1:14" s="37" customFormat="1" ht="15.75" customHeight="1" x14ac:dyDescent="0.2">
      <c r="A106" s="78">
        <f>IF(B106="",0,COUNTA($B$7:B106))</f>
        <v>100</v>
      </c>
      <c r="B106" s="76" t="s">
        <v>113</v>
      </c>
      <c r="C106" s="31" t="s">
        <v>262</v>
      </c>
      <c r="D106" s="22">
        <v>2000000</v>
      </c>
      <c r="E106" s="22">
        <f t="shared" si="10"/>
        <v>2050000</v>
      </c>
      <c r="F106" s="22">
        <v>3500000</v>
      </c>
      <c r="G106" s="22">
        <v>4200000</v>
      </c>
      <c r="H106" s="22">
        <v>6000000</v>
      </c>
      <c r="I106" s="21">
        <v>6200000</v>
      </c>
      <c r="J106" s="21">
        <v>6500000</v>
      </c>
      <c r="K106" s="21">
        <v>700000</v>
      </c>
      <c r="L106" s="21">
        <v>1500000</v>
      </c>
      <c r="M106" s="68"/>
      <c r="N106" s="67"/>
    </row>
    <row r="107" spans="1:14" s="37" customFormat="1" ht="15.75" customHeight="1" x14ac:dyDescent="0.2">
      <c r="A107" s="78">
        <f>IF(B107="",0,COUNTA($B$7:B107))</f>
        <v>101</v>
      </c>
      <c r="B107" s="76" t="s">
        <v>112</v>
      </c>
      <c r="C107" s="31" t="s">
        <v>262</v>
      </c>
      <c r="D107" s="22">
        <v>1800000</v>
      </c>
      <c r="E107" s="22">
        <f t="shared" si="10"/>
        <v>1850000</v>
      </c>
      <c r="F107" s="22">
        <v>2500000</v>
      </c>
      <c r="G107" s="22">
        <v>2800000</v>
      </c>
      <c r="H107" s="22">
        <v>5200000</v>
      </c>
      <c r="I107" s="21">
        <v>5400000</v>
      </c>
      <c r="J107" s="21">
        <v>5700000</v>
      </c>
      <c r="K107" s="21">
        <v>700000</v>
      </c>
      <c r="L107" s="21">
        <v>1500000</v>
      </c>
      <c r="M107" s="68"/>
      <c r="N107" s="67"/>
    </row>
    <row r="108" spans="1:14" s="37" customFormat="1" ht="15.75" customHeight="1" x14ac:dyDescent="0.2">
      <c r="A108" s="78">
        <f>IF(B108="",0,COUNTA($B$7:B108))</f>
        <v>102</v>
      </c>
      <c r="B108" s="76" t="s">
        <v>114</v>
      </c>
      <c r="C108" s="31" t="s">
        <v>262</v>
      </c>
      <c r="D108" s="22">
        <v>2000000</v>
      </c>
      <c r="E108" s="22">
        <f t="shared" si="10"/>
        <v>2050000</v>
      </c>
      <c r="F108" s="22">
        <v>3200000</v>
      </c>
      <c r="G108" s="22">
        <v>3900000</v>
      </c>
      <c r="H108" s="22">
        <v>5800000</v>
      </c>
      <c r="I108" s="21">
        <v>6000000</v>
      </c>
      <c r="J108" s="21">
        <v>6500000</v>
      </c>
      <c r="K108" s="21">
        <v>700000</v>
      </c>
      <c r="L108" s="21">
        <v>1500000</v>
      </c>
      <c r="M108" s="68"/>
      <c r="N108" s="67"/>
    </row>
    <row r="109" spans="1:14" s="65" customFormat="1" ht="15.75" customHeight="1" x14ac:dyDescent="0.2">
      <c r="A109" s="78">
        <f>IF(B109="",0,COUNTA($B$7:B109))</f>
        <v>103</v>
      </c>
      <c r="B109" s="76" t="s">
        <v>108</v>
      </c>
      <c r="C109" s="31" t="s">
        <v>262</v>
      </c>
      <c r="D109" s="22">
        <v>1400000</v>
      </c>
      <c r="E109" s="22">
        <f t="shared" si="10"/>
        <v>1450000</v>
      </c>
      <c r="F109" s="22">
        <v>1800000</v>
      </c>
      <c r="G109" s="22">
        <v>2100000</v>
      </c>
      <c r="H109" s="22">
        <v>3800000</v>
      </c>
      <c r="I109" s="21">
        <v>4000000</v>
      </c>
      <c r="J109" s="21">
        <v>4300000</v>
      </c>
      <c r="K109" s="21">
        <v>700000</v>
      </c>
      <c r="L109" s="21">
        <v>1500000</v>
      </c>
      <c r="M109" s="67" t="s">
        <v>190</v>
      </c>
      <c r="N109" s="67" t="s">
        <v>165</v>
      </c>
    </row>
    <row r="110" spans="1:14" s="69" customFormat="1" ht="15.75" customHeight="1" x14ac:dyDescent="0.2">
      <c r="A110" s="78">
        <f>IF(B110="",0,COUNTA($B$7:B110))</f>
        <v>104</v>
      </c>
      <c r="B110" s="76" t="s">
        <v>109</v>
      </c>
      <c r="C110" s="31" t="s">
        <v>262</v>
      </c>
      <c r="D110" s="22">
        <v>1400000</v>
      </c>
      <c r="E110" s="22">
        <f t="shared" si="10"/>
        <v>1450000</v>
      </c>
      <c r="F110" s="22">
        <v>2000000</v>
      </c>
      <c r="G110" s="22">
        <v>2300000</v>
      </c>
      <c r="H110" s="22">
        <v>3800000</v>
      </c>
      <c r="I110" s="21">
        <v>4000000</v>
      </c>
      <c r="J110" s="21">
        <v>4300000</v>
      </c>
      <c r="K110" s="21">
        <v>700000</v>
      </c>
      <c r="L110" s="21">
        <v>1500000</v>
      </c>
      <c r="M110" s="67"/>
      <c r="N110" s="67"/>
    </row>
    <row r="111" spans="1:14" s="70" customFormat="1" ht="15.75" customHeight="1" x14ac:dyDescent="0.2">
      <c r="A111" s="78">
        <f>IF(B111="",0,COUNTA($B$7:B111))</f>
        <v>105</v>
      </c>
      <c r="B111" s="76" t="s">
        <v>110</v>
      </c>
      <c r="C111" s="31" t="s">
        <v>262</v>
      </c>
      <c r="D111" s="22">
        <v>1400000</v>
      </c>
      <c r="E111" s="22">
        <f t="shared" si="10"/>
        <v>1450000</v>
      </c>
      <c r="F111" s="22">
        <v>2500000</v>
      </c>
      <c r="G111" s="22">
        <v>2900000</v>
      </c>
      <c r="H111" s="22">
        <v>3800000</v>
      </c>
      <c r="I111" s="21">
        <v>4000000</v>
      </c>
      <c r="J111" s="21">
        <v>4300000</v>
      </c>
      <c r="K111" s="21">
        <v>700000</v>
      </c>
      <c r="L111" s="21">
        <v>1500000</v>
      </c>
      <c r="M111" s="67"/>
      <c r="N111" s="67"/>
    </row>
    <row r="112" spans="1:14" ht="9.9499999999999993" customHeight="1" x14ac:dyDescent="0.2"/>
  </sheetData>
  <autoFilter ref="A6:N111" xr:uid="{00000000-0001-0000-0200-000000000000}"/>
  <mergeCells count="2">
    <mergeCell ref="A2:N2"/>
    <mergeCell ref="A1:N1"/>
  </mergeCells>
  <hyperlinks>
    <hyperlink ref="A1:H1" r:id="rId1" display="PERFECT LINK -We Link Global  - www.Perfectlink.vn" xr:uid="{71F51C0A-2FF1-470E-BBB2-F821D9D7D526}"/>
  </hyperlinks>
  <pageMargins left="0.7" right="0.7" top="0.75" bottom="0.75" header="0.3" footer="0.3"/>
  <pageSetup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21F2E-C5B1-4CC9-B955-1414D8230F6E}">
  <dimension ref="A1:U99"/>
  <sheetViews>
    <sheetView zoomScale="85" zoomScaleNormal="85" workbookViewId="0">
      <pane xSplit="9" ySplit="6" topLeftCell="J76" activePane="bottomRight" state="frozen"/>
      <selection activeCell="A17" sqref="A17"/>
      <selection pane="topRight" activeCell="A17" sqref="A17"/>
      <selection pane="bottomLeft" activeCell="A17" sqref="A17"/>
      <selection pane="bottomRight" activeCell="G92" sqref="G92"/>
    </sheetView>
  </sheetViews>
  <sheetFormatPr defaultColWidth="9.140625" defaultRowHeight="15" x14ac:dyDescent="0.25"/>
  <cols>
    <col min="1" max="1" width="18.85546875" style="143" customWidth="1"/>
    <col min="2" max="2" width="55" style="139" customWidth="1"/>
    <col min="3" max="3" width="24.85546875" style="139" customWidth="1"/>
    <col min="4" max="4" width="16.7109375" style="139" customWidth="1"/>
    <col min="5" max="5" width="15.42578125" style="139" customWidth="1"/>
    <col min="6" max="6" width="19.140625" style="139" customWidth="1"/>
    <col min="7" max="7" width="13.7109375" style="139" customWidth="1"/>
    <col min="8" max="9" width="13.5703125" style="139" customWidth="1"/>
    <col min="10" max="10" width="14" style="139" customWidth="1"/>
    <col min="11" max="11" width="11" style="139" customWidth="1"/>
    <col min="12" max="12" width="22.140625" style="139" customWidth="1"/>
    <col min="13" max="13" width="16.7109375" style="139" hidden="1" customWidth="1"/>
    <col min="14" max="14" width="15.42578125" style="139" hidden="1" customWidth="1"/>
    <col min="15" max="15" width="19.140625" style="139" hidden="1" customWidth="1"/>
    <col min="16" max="16" width="13.7109375" style="139" hidden="1" customWidth="1"/>
    <col min="17" max="18" width="13.5703125" style="139" hidden="1" customWidth="1"/>
    <col min="19" max="19" width="14" style="139" hidden="1" customWidth="1"/>
    <col min="20" max="20" width="11" style="139" hidden="1" customWidth="1"/>
    <col min="21" max="21" width="22.140625" style="139" hidden="1" customWidth="1"/>
    <col min="22" max="16384" width="9.140625" style="139"/>
  </cols>
  <sheetData>
    <row r="1" spans="1:21" s="129" customFormat="1" ht="34.5" customHeight="1" x14ac:dyDescent="0.25">
      <c r="A1" s="291" t="s">
        <v>940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</row>
    <row r="2" spans="1:21" s="130" customFormat="1" ht="36" customHeight="1" thickBot="1" x14ac:dyDescent="0.3">
      <c r="A2" s="294" t="s">
        <v>304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</row>
    <row r="3" spans="1:21" s="133" customFormat="1" x14ac:dyDescent="0.25">
      <c r="A3" s="296" t="s">
        <v>305</v>
      </c>
      <c r="B3" s="298" t="s">
        <v>523</v>
      </c>
      <c r="C3" s="298" t="s">
        <v>548</v>
      </c>
      <c r="D3" s="131" t="s">
        <v>512</v>
      </c>
      <c r="E3" s="131" t="s">
        <v>513</v>
      </c>
      <c r="F3" s="131" t="s">
        <v>514</v>
      </c>
      <c r="G3" s="131" t="s">
        <v>515</v>
      </c>
      <c r="H3" s="131" t="s">
        <v>516</v>
      </c>
      <c r="I3" s="131" t="s">
        <v>517</v>
      </c>
      <c r="J3" s="131" t="s">
        <v>518</v>
      </c>
      <c r="K3" s="131" t="s">
        <v>519</v>
      </c>
      <c r="L3" s="132" t="s">
        <v>520</v>
      </c>
      <c r="M3" s="249" t="s">
        <v>306</v>
      </c>
      <c r="N3" s="131" t="s">
        <v>307</v>
      </c>
      <c r="O3" s="131" t="s">
        <v>308</v>
      </c>
      <c r="P3" s="131" t="s">
        <v>309</v>
      </c>
      <c r="Q3" s="131" t="s">
        <v>310</v>
      </c>
      <c r="R3" s="131" t="s">
        <v>311</v>
      </c>
      <c r="S3" s="131" t="s">
        <v>312</v>
      </c>
      <c r="T3" s="131" t="s">
        <v>313</v>
      </c>
      <c r="U3" s="132" t="s">
        <v>314</v>
      </c>
    </row>
    <row r="4" spans="1:21" s="133" customFormat="1" x14ac:dyDescent="0.25">
      <c r="A4" s="297"/>
      <c r="B4" s="299"/>
      <c r="C4" s="299"/>
      <c r="D4" s="134" t="s">
        <v>521</v>
      </c>
      <c r="E4" s="134" t="s">
        <v>521</v>
      </c>
      <c r="F4" s="134" t="s">
        <v>521</v>
      </c>
      <c r="G4" s="134" t="s">
        <v>521</v>
      </c>
      <c r="H4" s="134" t="s">
        <v>521</v>
      </c>
      <c r="I4" s="134" t="s">
        <v>521</v>
      </c>
      <c r="J4" s="134" t="s">
        <v>521</v>
      </c>
      <c r="K4" s="134" t="s">
        <v>521</v>
      </c>
      <c r="L4" s="135" t="s">
        <v>521</v>
      </c>
      <c r="M4" s="250" t="s">
        <v>315</v>
      </c>
      <c r="N4" s="134" t="s">
        <v>315</v>
      </c>
      <c r="O4" s="134" t="s">
        <v>315</v>
      </c>
      <c r="P4" s="134" t="s">
        <v>315</v>
      </c>
      <c r="Q4" s="134" t="s">
        <v>315</v>
      </c>
      <c r="R4" s="134" t="s">
        <v>315</v>
      </c>
      <c r="S4" s="134" t="s">
        <v>315</v>
      </c>
      <c r="T4" s="134" t="s">
        <v>315</v>
      </c>
      <c r="U4" s="135" t="s">
        <v>315</v>
      </c>
    </row>
    <row r="5" spans="1:21" s="133" customFormat="1" x14ac:dyDescent="0.25">
      <c r="A5" s="297"/>
      <c r="B5" s="299"/>
      <c r="C5" s="299"/>
      <c r="D5" s="134" t="s">
        <v>521</v>
      </c>
      <c r="E5" s="134" t="s">
        <v>521</v>
      </c>
      <c r="F5" s="134" t="s">
        <v>521</v>
      </c>
      <c r="G5" s="134" t="s">
        <v>521</v>
      </c>
      <c r="H5" s="134" t="s">
        <v>522</v>
      </c>
      <c r="I5" s="134" t="s">
        <v>522</v>
      </c>
      <c r="J5" s="134" t="s">
        <v>522</v>
      </c>
      <c r="K5" s="134" t="s">
        <v>521</v>
      </c>
      <c r="L5" s="135" t="s">
        <v>521</v>
      </c>
      <c r="M5" s="250" t="s">
        <v>315</v>
      </c>
      <c r="N5" s="134" t="s">
        <v>315</v>
      </c>
      <c r="O5" s="134" t="s">
        <v>315</v>
      </c>
      <c r="P5" s="134" t="s">
        <v>315</v>
      </c>
      <c r="Q5" s="134" t="s">
        <v>316</v>
      </c>
      <c r="R5" s="134" t="s">
        <v>316</v>
      </c>
      <c r="S5" s="134" t="s">
        <v>316</v>
      </c>
      <c r="T5" s="134" t="s">
        <v>317</v>
      </c>
      <c r="U5" s="135" t="s">
        <v>317</v>
      </c>
    </row>
    <row r="6" spans="1:21" s="133" customFormat="1" x14ac:dyDescent="0.25">
      <c r="A6" s="297"/>
      <c r="B6" s="300"/>
      <c r="C6" s="300"/>
      <c r="D6" s="134" t="s">
        <v>318</v>
      </c>
      <c r="E6" s="134" t="s">
        <v>319</v>
      </c>
      <c r="F6" s="134" t="s">
        <v>320</v>
      </c>
      <c r="G6" s="134" t="s">
        <v>321</v>
      </c>
      <c r="H6" s="134" t="s">
        <v>322</v>
      </c>
      <c r="I6" s="134" t="s">
        <v>323</v>
      </c>
      <c r="J6" s="134" t="s">
        <v>324</v>
      </c>
      <c r="K6" s="134" t="s">
        <v>325</v>
      </c>
      <c r="L6" s="135" t="s">
        <v>326</v>
      </c>
      <c r="M6" s="250" t="s">
        <v>318</v>
      </c>
      <c r="N6" s="134" t="s">
        <v>319</v>
      </c>
      <c r="O6" s="134" t="s">
        <v>320</v>
      </c>
      <c r="P6" s="134" t="s">
        <v>321</v>
      </c>
      <c r="Q6" s="134" t="s">
        <v>322</v>
      </c>
      <c r="R6" s="134" t="s">
        <v>323</v>
      </c>
      <c r="S6" s="134" t="s">
        <v>324</v>
      </c>
      <c r="T6" s="134" t="s">
        <v>325</v>
      </c>
      <c r="U6" s="135" t="s">
        <v>326</v>
      </c>
    </row>
    <row r="7" spans="1:21" ht="16.5" customHeight="1" x14ac:dyDescent="0.25">
      <c r="A7" s="136" t="s">
        <v>327</v>
      </c>
      <c r="B7" s="137" t="s">
        <v>433</v>
      </c>
      <c r="C7" s="137" t="s">
        <v>549</v>
      </c>
      <c r="D7" s="138">
        <f>M7/22000</f>
        <v>63.636363636363633</v>
      </c>
      <c r="E7" s="138">
        <f t="shared" ref="E7:L7" si="0">N7/22000</f>
        <v>68.181818181818187</v>
      </c>
      <c r="F7" s="138">
        <f t="shared" si="0"/>
        <v>79.545454545454547</v>
      </c>
      <c r="G7" s="138">
        <f t="shared" si="0"/>
        <v>84.090909090909093</v>
      </c>
      <c r="H7" s="138">
        <f t="shared" si="0"/>
        <v>115.90909090909091</v>
      </c>
      <c r="I7" s="138">
        <f t="shared" si="0"/>
        <v>131.81818181818181</v>
      </c>
      <c r="J7" s="138">
        <f t="shared" si="0"/>
        <v>138.63636363636363</v>
      </c>
      <c r="K7" s="138">
        <f t="shared" si="0"/>
        <v>143.18181818181819</v>
      </c>
      <c r="L7" s="254">
        <f t="shared" si="0"/>
        <v>147.72727272727272</v>
      </c>
      <c r="M7" s="251">
        <v>1400000</v>
      </c>
      <c r="N7" s="177">
        <v>1500000</v>
      </c>
      <c r="O7" s="177">
        <v>1750000</v>
      </c>
      <c r="P7" s="177">
        <v>1850000</v>
      </c>
      <c r="Q7" s="177">
        <v>2550000</v>
      </c>
      <c r="R7" s="177">
        <v>2900000</v>
      </c>
      <c r="S7" s="177">
        <v>3050000</v>
      </c>
      <c r="T7" s="177">
        <v>3150000</v>
      </c>
      <c r="U7" s="178">
        <v>3250000</v>
      </c>
    </row>
    <row r="8" spans="1:21" ht="16.5" customHeight="1" x14ac:dyDescent="0.25">
      <c r="A8" s="136" t="s">
        <v>327</v>
      </c>
      <c r="B8" s="137" t="s">
        <v>434</v>
      </c>
      <c r="C8" s="137" t="s">
        <v>549</v>
      </c>
      <c r="D8" s="138">
        <f t="shared" ref="D8:D67" si="1">M8/22000</f>
        <v>61.363636363636367</v>
      </c>
      <c r="E8" s="138">
        <f t="shared" ref="E8:E67" si="2">N8/22000</f>
        <v>65.909090909090907</v>
      </c>
      <c r="F8" s="138">
        <f t="shared" ref="F8:F67" si="3">O8/22000</f>
        <v>77.272727272727266</v>
      </c>
      <c r="G8" s="138">
        <f t="shared" ref="G8:G67" si="4">P8/22000</f>
        <v>84.090909090909093</v>
      </c>
      <c r="H8" s="138">
        <f t="shared" ref="H8:H67" si="5">Q8/22000</f>
        <v>113.63636363636364</v>
      </c>
      <c r="I8" s="138">
        <f t="shared" ref="I8:I67" si="6">R8/22000</f>
        <v>127.27272727272727</v>
      </c>
      <c r="J8" s="138">
        <f t="shared" ref="J8:J67" si="7">S8/22000</f>
        <v>134.09090909090909</v>
      </c>
      <c r="K8" s="138">
        <f t="shared" ref="K8:K67" si="8">T8/22000</f>
        <v>138.63636363636363</v>
      </c>
      <c r="L8" s="254">
        <f t="shared" ref="L8:L67" si="9">U8/22000</f>
        <v>147.72727272727272</v>
      </c>
      <c r="M8" s="251">
        <v>1350000</v>
      </c>
      <c r="N8" s="177">
        <v>1450000</v>
      </c>
      <c r="O8" s="177">
        <v>1700000</v>
      </c>
      <c r="P8" s="177">
        <v>1850000</v>
      </c>
      <c r="Q8" s="177">
        <v>2500000</v>
      </c>
      <c r="R8" s="177">
        <v>2800000</v>
      </c>
      <c r="S8" s="177">
        <v>2950000</v>
      </c>
      <c r="T8" s="177">
        <v>3050000</v>
      </c>
      <c r="U8" s="178">
        <v>3250000</v>
      </c>
    </row>
    <row r="9" spans="1:21" ht="16.5" customHeight="1" x14ac:dyDescent="0.25">
      <c r="A9" s="136" t="s">
        <v>327</v>
      </c>
      <c r="B9" s="137" t="s">
        <v>435</v>
      </c>
      <c r="C9" s="137" t="s">
        <v>549</v>
      </c>
      <c r="D9" s="138">
        <f t="shared" si="1"/>
        <v>63.636363636363633</v>
      </c>
      <c r="E9" s="138">
        <f t="shared" si="2"/>
        <v>68.181818181818187</v>
      </c>
      <c r="F9" s="138">
        <f t="shared" si="3"/>
        <v>79.545454545454547</v>
      </c>
      <c r="G9" s="138">
        <f t="shared" si="4"/>
        <v>84.090909090909093</v>
      </c>
      <c r="H9" s="138">
        <f t="shared" si="5"/>
        <v>115.90909090909091</v>
      </c>
      <c r="I9" s="138">
        <f t="shared" si="6"/>
        <v>131.81818181818181</v>
      </c>
      <c r="J9" s="138">
        <f t="shared" si="7"/>
        <v>138.63636363636363</v>
      </c>
      <c r="K9" s="138">
        <f t="shared" si="8"/>
        <v>143.18181818181819</v>
      </c>
      <c r="L9" s="254">
        <f t="shared" si="9"/>
        <v>147.72727272727272</v>
      </c>
      <c r="M9" s="251">
        <v>1400000</v>
      </c>
      <c r="N9" s="177">
        <v>1500000</v>
      </c>
      <c r="O9" s="177">
        <v>1750000</v>
      </c>
      <c r="P9" s="177">
        <v>1850000</v>
      </c>
      <c r="Q9" s="177">
        <v>2550000</v>
      </c>
      <c r="R9" s="177">
        <v>2900000</v>
      </c>
      <c r="S9" s="177">
        <v>3050000</v>
      </c>
      <c r="T9" s="177">
        <v>3150000</v>
      </c>
      <c r="U9" s="178">
        <v>3250000</v>
      </c>
    </row>
    <row r="10" spans="1:21" ht="16.5" customHeight="1" x14ac:dyDescent="0.25">
      <c r="A10" s="136" t="s">
        <v>327</v>
      </c>
      <c r="B10" s="137" t="s">
        <v>436</v>
      </c>
      <c r="C10" s="137" t="s">
        <v>549</v>
      </c>
      <c r="D10" s="138">
        <f t="shared" si="1"/>
        <v>68.181818181818187</v>
      </c>
      <c r="E10" s="138">
        <f t="shared" si="2"/>
        <v>72.727272727272734</v>
      </c>
      <c r="F10" s="138">
        <f t="shared" si="3"/>
        <v>86.36363636363636</v>
      </c>
      <c r="G10" s="138">
        <f t="shared" si="4"/>
        <v>90.909090909090907</v>
      </c>
      <c r="H10" s="138">
        <f t="shared" si="5"/>
        <v>125</v>
      </c>
      <c r="I10" s="138">
        <f t="shared" si="6"/>
        <v>140.90909090909091</v>
      </c>
      <c r="J10" s="138">
        <f t="shared" si="7"/>
        <v>147.72727272727272</v>
      </c>
      <c r="K10" s="138">
        <f t="shared" si="8"/>
        <v>152.27272727272728</v>
      </c>
      <c r="L10" s="254">
        <f t="shared" si="9"/>
        <v>156.81818181818181</v>
      </c>
      <c r="M10" s="251">
        <v>1500000</v>
      </c>
      <c r="N10" s="177">
        <v>1600000</v>
      </c>
      <c r="O10" s="177">
        <v>1900000</v>
      </c>
      <c r="P10" s="177">
        <v>2000000</v>
      </c>
      <c r="Q10" s="177">
        <v>2750000</v>
      </c>
      <c r="R10" s="177">
        <v>3100000</v>
      </c>
      <c r="S10" s="177">
        <v>3250000</v>
      </c>
      <c r="T10" s="177">
        <v>3350000</v>
      </c>
      <c r="U10" s="178">
        <v>3450000</v>
      </c>
    </row>
    <row r="11" spans="1:21" ht="16.5" customHeight="1" x14ac:dyDescent="0.25">
      <c r="A11" s="136" t="s">
        <v>327</v>
      </c>
      <c r="B11" s="137" t="s">
        <v>437</v>
      </c>
      <c r="C11" s="137" t="s">
        <v>549</v>
      </c>
      <c r="D11" s="138">
        <f t="shared" si="1"/>
        <v>63.636363636363633</v>
      </c>
      <c r="E11" s="138">
        <f t="shared" si="2"/>
        <v>68.181818181818187</v>
      </c>
      <c r="F11" s="138">
        <f t="shared" si="3"/>
        <v>79.545454545454547</v>
      </c>
      <c r="G11" s="138">
        <f t="shared" si="4"/>
        <v>84.090909090909093</v>
      </c>
      <c r="H11" s="138">
        <f t="shared" si="5"/>
        <v>115.90909090909091</v>
      </c>
      <c r="I11" s="138">
        <f t="shared" si="6"/>
        <v>131.81818181818181</v>
      </c>
      <c r="J11" s="138">
        <f t="shared" si="7"/>
        <v>138.63636363636363</v>
      </c>
      <c r="K11" s="138">
        <f t="shared" si="8"/>
        <v>143.18181818181819</v>
      </c>
      <c r="L11" s="254">
        <f t="shared" si="9"/>
        <v>147.72727272727272</v>
      </c>
      <c r="M11" s="251">
        <v>1400000</v>
      </c>
      <c r="N11" s="177">
        <v>1500000</v>
      </c>
      <c r="O11" s="177">
        <v>1750000</v>
      </c>
      <c r="P11" s="177">
        <v>1850000</v>
      </c>
      <c r="Q11" s="177">
        <v>2550000</v>
      </c>
      <c r="R11" s="177">
        <v>2900000</v>
      </c>
      <c r="S11" s="177">
        <v>3050000</v>
      </c>
      <c r="T11" s="177">
        <v>3150000</v>
      </c>
      <c r="U11" s="178">
        <v>3250000</v>
      </c>
    </row>
    <row r="12" spans="1:21" ht="16.5" customHeight="1" x14ac:dyDescent="0.25">
      <c r="A12" s="136" t="s">
        <v>327</v>
      </c>
      <c r="B12" s="137" t="s">
        <v>438</v>
      </c>
      <c r="C12" s="137" t="s">
        <v>549</v>
      </c>
      <c r="D12" s="138">
        <f t="shared" si="1"/>
        <v>68.181818181818187</v>
      </c>
      <c r="E12" s="138">
        <f t="shared" si="2"/>
        <v>72.727272727272734</v>
      </c>
      <c r="F12" s="138">
        <f t="shared" si="3"/>
        <v>86.36363636363636</v>
      </c>
      <c r="G12" s="138">
        <f t="shared" si="4"/>
        <v>90.909090909090907</v>
      </c>
      <c r="H12" s="138">
        <f t="shared" si="5"/>
        <v>125</v>
      </c>
      <c r="I12" s="138">
        <f t="shared" si="6"/>
        <v>140.90909090909091</v>
      </c>
      <c r="J12" s="138">
        <f t="shared" si="7"/>
        <v>147.72727272727272</v>
      </c>
      <c r="K12" s="138">
        <f t="shared" si="8"/>
        <v>152.27272727272728</v>
      </c>
      <c r="L12" s="254">
        <f t="shared" si="9"/>
        <v>156.81818181818181</v>
      </c>
      <c r="M12" s="251">
        <v>1500000</v>
      </c>
      <c r="N12" s="177">
        <v>1600000</v>
      </c>
      <c r="O12" s="177">
        <v>1900000</v>
      </c>
      <c r="P12" s="177">
        <v>2000000</v>
      </c>
      <c r="Q12" s="177">
        <v>2750000</v>
      </c>
      <c r="R12" s="177">
        <v>3100000</v>
      </c>
      <c r="S12" s="177">
        <v>3250000</v>
      </c>
      <c r="T12" s="177">
        <v>3350000</v>
      </c>
      <c r="U12" s="178">
        <v>3450000</v>
      </c>
    </row>
    <row r="13" spans="1:21" ht="16.5" customHeight="1" x14ac:dyDescent="0.25">
      <c r="A13" s="136" t="s">
        <v>327</v>
      </c>
      <c r="B13" s="137" t="s">
        <v>439</v>
      </c>
      <c r="C13" s="137" t="s">
        <v>549</v>
      </c>
      <c r="D13" s="138">
        <f t="shared" si="1"/>
        <v>68.181818181818187</v>
      </c>
      <c r="E13" s="138">
        <f t="shared" si="2"/>
        <v>72.727272727272734</v>
      </c>
      <c r="F13" s="138">
        <f t="shared" si="3"/>
        <v>86.36363636363636</v>
      </c>
      <c r="G13" s="138">
        <f t="shared" si="4"/>
        <v>90.909090909090907</v>
      </c>
      <c r="H13" s="138">
        <f t="shared" si="5"/>
        <v>125</v>
      </c>
      <c r="I13" s="138">
        <f t="shared" si="6"/>
        <v>140.90909090909091</v>
      </c>
      <c r="J13" s="138">
        <f t="shared" si="7"/>
        <v>147.72727272727272</v>
      </c>
      <c r="K13" s="138">
        <f t="shared" si="8"/>
        <v>152.27272727272728</v>
      </c>
      <c r="L13" s="254">
        <f t="shared" si="9"/>
        <v>156.81818181818181</v>
      </c>
      <c r="M13" s="251">
        <v>1500000</v>
      </c>
      <c r="N13" s="177">
        <v>1600000</v>
      </c>
      <c r="O13" s="177">
        <v>1900000</v>
      </c>
      <c r="P13" s="177">
        <v>2000000</v>
      </c>
      <c r="Q13" s="177">
        <v>2750000</v>
      </c>
      <c r="R13" s="177">
        <v>3100000</v>
      </c>
      <c r="S13" s="177">
        <v>3250000</v>
      </c>
      <c r="T13" s="177">
        <v>3350000</v>
      </c>
      <c r="U13" s="178">
        <v>3450000</v>
      </c>
    </row>
    <row r="14" spans="1:21" ht="16.5" customHeight="1" x14ac:dyDescent="0.25">
      <c r="A14" s="136" t="s">
        <v>327</v>
      </c>
      <c r="B14" s="137" t="s">
        <v>440</v>
      </c>
      <c r="C14" s="137" t="s">
        <v>549</v>
      </c>
      <c r="D14" s="138">
        <f t="shared" si="1"/>
        <v>72.727272727272734</v>
      </c>
      <c r="E14" s="138">
        <f t="shared" si="2"/>
        <v>77.272727272727266</v>
      </c>
      <c r="F14" s="138">
        <f t="shared" si="3"/>
        <v>88.63636363636364</v>
      </c>
      <c r="G14" s="138">
        <f t="shared" si="4"/>
        <v>93.181818181818187</v>
      </c>
      <c r="H14" s="138">
        <f t="shared" si="5"/>
        <v>129.54545454545453</v>
      </c>
      <c r="I14" s="138">
        <f t="shared" si="6"/>
        <v>145.45454545454547</v>
      </c>
      <c r="J14" s="138">
        <f t="shared" si="7"/>
        <v>152.27272727272728</v>
      </c>
      <c r="K14" s="138">
        <f t="shared" si="8"/>
        <v>156.81818181818181</v>
      </c>
      <c r="L14" s="254">
        <f t="shared" si="9"/>
        <v>161.36363636363637</v>
      </c>
      <c r="M14" s="251">
        <v>1600000</v>
      </c>
      <c r="N14" s="177">
        <v>1700000</v>
      </c>
      <c r="O14" s="177">
        <v>1950000</v>
      </c>
      <c r="P14" s="177">
        <v>2050000</v>
      </c>
      <c r="Q14" s="177">
        <v>2850000</v>
      </c>
      <c r="R14" s="177">
        <v>3200000</v>
      </c>
      <c r="S14" s="177">
        <v>3350000</v>
      </c>
      <c r="T14" s="177">
        <v>3450000</v>
      </c>
      <c r="U14" s="178">
        <v>3550000</v>
      </c>
    </row>
    <row r="15" spans="1:21" ht="16.5" customHeight="1" x14ac:dyDescent="0.25">
      <c r="A15" s="136" t="s">
        <v>327</v>
      </c>
      <c r="B15" s="137" t="s">
        <v>441</v>
      </c>
      <c r="C15" s="137" t="s">
        <v>549</v>
      </c>
      <c r="D15" s="138">
        <f t="shared" si="1"/>
        <v>72.727272727272734</v>
      </c>
      <c r="E15" s="138">
        <f t="shared" si="2"/>
        <v>77.272727272727266</v>
      </c>
      <c r="F15" s="138">
        <f t="shared" si="3"/>
        <v>90.909090909090907</v>
      </c>
      <c r="G15" s="138">
        <f t="shared" si="4"/>
        <v>95.454545454545453</v>
      </c>
      <c r="H15" s="138">
        <f t="shared" si="5"/>
        <v>134.09090909090909</v>
      </c>
      <c r="I15" s="138">
        <f t="shared" si="6"/>
        <v>150</v>
      </c>
      <c r="J15" s="138">
        <f t="shared" si="7"/>
        <v>156.81818181818181</v>
      </c>
      <c r="K15" s="138">
        <f t="shared" si="8"/>
        <v>161.36363636363637</v>
      </c>
      <c r="L15" s="254">
        <f t="shared" si="9"/>
        <v>165.90909090909091</v>
      </c>
      <c r="M15" s="251">
        <v>1600000</v>
      </c>
      <c r="N15" s="177">
        <v>1700000</v>
      </c>
      <c r="O15" s="177">
        <v>2000000</v>
      </c>
      <c r="P15" s="177">
        <v>2100000</v>
      </c>
      <c r="Q15" s="177">
        <v>2950000</v>
      </c>
      <c r="R15" s="177">
        <v>3300000</v>
      </c>
      <c r="S15" s="177">
        <v>3450000</v>
      </c>
      <c r="T15" s="177">
        <v>3550000</v>
      </c>
      <c r="U15" s="178">
        <v>3650000</v>
      </c>
    </row>
    <row r="16" spans="1:21" ht="16.5" customHeight="1" x14ac:dyDescent="0.25">
      <c r="A16" s="136" t="s">
        <v>327</v>
      </c>
      <c r="B16" s="137" t="s">
        <v>442</v>
      </c>
      <c r="C16" s="137" t="s">
        <v>549</v>
      </c>
      <c r="D16" s="138">
        <f t="shared" si="1"/>
        <v>90.909090909090907</v>
      </c>
      <c r="E16" s="138">
        <f t="shared" si="2"/>
        <v>95.454545454545453</v>
      </c>
      <c r="F16" s="138">
        <f t="shared" si="3"/>
        <v>111.36363636363636</v>
      </c>
      <c r="G16" s="138">
        <f t="shared" si="4"/>
        <v>115.90909090909091</v>
      </c>
      <c r="H16" s="138">
        <f t="shared" si="5"/>
        <v>143.18181818181819</v>
      </c>
      <c r="I16" s="138">
        <f t="shared" si="6"/>
        <v>154.54545454545453</v>
      </c>
      <c r="J16" s="138">
        <f t="shared" si="7"/>
        <v>161.36363636363637</v>
      </c>
      <c r="K16" s="138">
        <f t="shared" si="8"/>
        <v>170.45454545454547</v>
      </c>
      <c r="L16" s="254">
        <f t="shared" si="9"/>
        <v>175</v>
      </c>
      <c r="M16" s="251">
        <v>2000000</v>
      </c>
      <c r="N16" s="177">
        <v>2100000</v>
      </c>
      <c r="O16" s="177">
        <v>2450000</v>
      </c>
      <c r="P16" s="177">
        <v>2550000</v>
      </c>
      <c r="Q16" s="177">
        <v>3150000</v>
      </c>
      <c r="R16" s="177">
        <v>3400000</v>
      </c>
      <c r="S16" s="177">
        <v>3550000</v>
      </c>
      <c r="T16" s="177">
        <v>3750000</v>
      </c>
      <c r="U16" s="178">
        <v>3850000</v>
      </c>
    </row>
    <row r="17" spans="1:21" ht="16.5" customHeight="1" x14ac:dyDescent="0.25">
      <c r="A17" s="136" t="s">
        <v>327</v>
      </c>
      <c r="B17" s="137" t="s">
        <v>328</v>
      </c>
      <c r="C17" s="137" t="s">
        <v>550</v>
      </c>
      <c r="D17" s="138">
        <f t="shared" si="1"/>
        <v>72.727272727272734</v>
      </c>
      <c r="E17" s="138">
        <f t="shared" si="2"/>
        <v>77.272727272727266</v>
      </c>
      <c r="F17" s="138">
        <f t="shared" si="3"/>
        <v>90.909090909090907</v>
      </c>
      <c r="G17" s="138">
        <f t="shared" si="4"/>
        <v>95.454545454545453</v>
      </c>
      <c r="H17" s="138">
        <f t="shared" si="5"/>
        <v>134.09090909090909</v>
      </c>
      <c r="I17" s="138">
        <f t="shared" si="6"/>
        <v>150</v>
      </c>
      <c r="J17" s="138">
        <f t="shared" si="7"/>
        <v>156.81818181818181</v>
      </c>
      <c r="K17" s="138">
        <f t="shared" si="8"/>
        <v>161.36363636363637</v>
      </c>
      <c r="L17" s="254">
        <f t="shared" si="9"/>
        <v>165.90909090909091</v>
      </c>
      <c r="M17" s="251">
        <v>1600000</v>
      </c>
      <c r="N17" s="177">
        <v>1700000</v>
      </c>
      <c r="O17" s="177">
        <v>2000000</v>
      </c>
      <c r="P17" s="177">
        <v>2100000</v>
      </c>
      <c r="Q17" s="177">
        <v>2950000</v>
      </c>
      <c r="R17" s="177">
        <v>3300000</v>
      </c>
      <c r="S17" s="177">
        <v>3450000</v>
      </c>
      <c r="T17" s="177">
        <v>3550000</v>
      </c>
      <c r="U17" s="178">
        <v>3650000</v>
      </c>
    </row>
    <row r="18" spans="1:21" ht="16.5" customHeight="1" x14ac:dyDescent="0.25">
      <c r="A18" s="136" t="s">
        <v>327</v>
      </c>
      <c r="B18" s="137" t="s">
        <v>443</v>
      </c>
      <c r="C18" s="137" t="s">
        <v>550</v>
      </c>
      <c r="D18" s="138">
        <f t="shared" si="1"/>
        <v>68.181818181818187</v>
      </c>
      <c r="E18" s="138">
        <f t="shared" si="2"/>
        <v>72.727272727272734</v>
      </c>
      <c r="F18" s="138">
        <f t="shared" si="3"/>
        <v>86.36363636363636</v>
      </c>
      <c r="G18" s="138">
        <f t="shared" si="4"/>
        <v>88.63636363636364</v>
      </c>
      <c r="H18" s="138">
        <f t="shared" si="5"/>
        <v>120.45454545454545</v>
      </c>
      <c r="I18" s="138">
        <f t="shared" si="6"/>
        <v>136.36363636363637</v>
      </c>
      <c r="J18" s="138">
        <f t="shared" si="7"/>
        <v>143.18181818181819</v>
      </c>
      <c r="K18" s="138">
        <f t="shared" si="8"/>
        <v>147.72727272727272</v>
      </c>
      <c r="L18" s="254">
        <f t="shared" si="9"/>
        <v>152.27272727272728</v>
      </c>
      <c r="M18" s="251">
        <v>1500000</v>
      </c>
      <c r="N18" s="177">
        <v>1600000</v>
      </c>
      <c r="O18" s="177">
        <v>1900000</v>
      </c>
      <c r="P18" s="177">
        <v>1950000</v>
      </c>
      <c r="Q18" s="177">
        <v>2650000</v>
      </c>
      <c r="R18" s="177">
        <v>3000000</v>
      </c>
      <c r="S18" s="177">
        <v>3150000</v>
      </c>
      <c r="T18" s="177">
        <v>3250000</v>
      </c>
      <c r="U18" s="178">
        <v>3350000</v>
      </c>
    </row>
    <row r="19" spans="1:21" ht="16.5" customHeight="1" x14ac:dyDescent="0.25">
      <c r="A19" s="136" t="s">
        <v>327</v>
      </c>
      <c r="B19" s="137" t="s">
        <v>444</v>
      </c>
      <c r="C19" s="137" t="s">
        <v>550</v>
      </c>
      <c r="D19" s="138">
        <f t="shared" si="1"/>
        <v>68.181818181818187</v>
      </c>
      <c r="E19" s="138">
        <f t="shared" si="2"/>
        <v>72.727272727272734</v>
      </c>
      <c r="F19" s="138">
        <f t="shared" si="3"/>
        <v>86.36363636363636</v>
      </c>
      <c r="G19" s="138">
        <f t="shared" si="4"/>
        <v>88.63636363636364</v>
      </c>
      <c r="H19" s="138">
        <f t="shared" si="5"/>
        <v>120.45454545454545</v>
      </c>
      <c r="I19" s="138">
        <f t="shared" si="6"/>
        <v>136.36363636363637</v>
      </c>
      <c r="J19" s="138">
        <f t="shared" si="7"/>
        <v>143.18181818181819</v>
      </c>
      <c r="K19" s="138">
        <f t="shared" si="8"/>
        <v>147.72727272727272</v>
      </c>
      <c r="L19" s="254">
        <f t="shared" si="9"/>
        <v>152.27272727272728</v>
      </c>
      <c r="M19" s="251">
        <v>1500000</v>
      </c>
      <c r="N19" s="177">
        <v>1600000</v>
      </c>
      <c r="O19" s="177">
        <v>1900000</v>
      </c>
      <c r="P19" s="177">
        <v>1950000</v>
      </c>
      <c r="Q19" s="177">
        <v>2650000</v>
      </c>
      <c r="R19" s="177">
        <v>3000000</v>
      </c>
      <c r="S19" s="177">
        <v>3150000</v>
      </c>
      <c r="T19" s="177">
        <v>3250000</v>
      </c>
      <c r="U19" s="178">
        <v>3350000</v>
      </c>
    </row>
    <row r="20" spans="1:21" ht="16.5" customHeight="1" x14ac:dyDescent="0.25">
      <c r="A20" s="136" t="s">
        <v>327</v>
      </c>
      <c r="B20" s="137" t="s">
        <v>329</v>
      </c>
      <c r="C20" s="137" t="s">
        <v>550</v>
      </c>
      <c r="D20" s="138">
        <f t="shared" si="1"/>
        <v>77.272727272727266</v>
      </c>
      <c r="E20" s="138">
        <f t="shared" si="2"/>
        <v>81.818181818181813</v>
      </c>
      <c r="F20" s="138">
        <f t="shared" si="3"/>
        <v>95.454545454545453</v>
      </c>
      <c r="G20" s="138">
        <f t="shared" si="4"/>
        <v>100</v>
      </c>
      <c r="H20" s="138">
        <f t="shared" si="5"/>
        <v>134.09090909090909</v>
      </c>
      <c r="I20" s="138">
        <f t="shared" si="6"/>
        <v>150</v>
      </c>
      <c r="J20" s="138">
        <f t="shared" si="7"/>
        <v>156.81818181818181</v>
      </c>
      <c r="K20" s="138">
        <f t="shared" si="8"/>
        <v>161.36363636363637</v>
      </c>
      <c r="L20" s="254">
        <f t="shared" si="9"/>
        <v>165.90909090909091</v>
      </c>
      <c r="M20" s="251">
        <v>1700000</v>
      </c>
      <c r="N20" s="177">
        <v>1800000</v>
      </c>
      <c r="O20" s="177">
        <v>2100000</v>
      </c>
      <c r="P20" s="177">
        <v>2200000</v>
      </c>
      <c r="Q20" s="177">
        <v>2950000</v>
      </c>
      <c r="R20" s="177">
        <v>3300000</v>
      </c>
      <c r="S20" s="177">
        <v>3450000</v>
      </c>
      <c r="T20" s="177">
        <v>3550000</v>
      </c>
      <c r="U20" s="178">
        <v>3650000</v>
      </c>
    </row>
    <row r="21" spans="1:21" ht="16.5" customHeight="1" x14ac:dyDescent="0.25">
      <c r="A21" s="136" t="s">
        <v>327</v>
      </c>
      <c r="B21" s="137" t="s">
        <v>330</v>
      </c>
      <c r="C21" s="137" t="s">
        <v>550</v>
      </c>
      <c r="D21" s="138">
        <f t="shared" si="1"/>
        <v>77.272727272727266</v>
      </c>
      <c r="E21" s="138">
        <f t="shared" si="2"/>
        <v>81.818181818181813</v>
      </c>
      <c r="F21" s="138">
        <f t="shared" si="3"/>
        <v>95.454545454545453</v>
      </c>
      <c r="G21" s="138">
        <f t="shared" si="4"/>
        <v>97.727272727272734</v>
      </c>
      <c r="H21" s="138">
        <f t="shared" si="5"/>
        <v>134.09090909090909</v>
      </c>
      <c r="I21" s="138">
        <f t="shared" si="6"/>
        <v>150</v>
      </c>
      <c r="J21" s="138">
        <f t="shared" si="7"/>
        <v>156.81818181818181</v>
      </c>
      <c r="K21" s="138">
        <f t="shared" si="8"/>
        <v>161.36363636363637</v>
      </c>
      <c r="L21" s="254">
        <f t="shared" si="9"/>
        <v>165.90909090909091</v>
      </c>
      <c r="M21" s="251">
        <f t="shared" ref="M21:P21" si="10">+M18+200000</f>
        <v>1700000</v>
      </c>
      <c r="N21" s="177">
        <f t="shared" si="10"/>
        <v>1800000</v>
      </c>
      <c r="O21" s="177">
        <f t="shared" si="10"/>
        <v>2100000</v>
      </c>
      <c r="P21" s="177">
        <f t="shared" si="10"/>
        <v>2150000</v>
      </c>
      <c r="Q21" s="177">
        <f t="shared" ref="Q21:U21" si="11">+Q18+300000</f>
        <v>2950000</v>
      </c>
      <c r="R21" s="177">
        <f t="shared" si="11"/>
        <v>3300000</v>
      </c>
      <c r="S21" s="177">
        <f t="shared" si="11"/>
        <v>3450000</v>
      </c>
      <c r="T21" s="177">
        <f t="shared" si="11"/>
        <v>3550000</v>
      </c>
      <c r="U21" s="178">
        <f t="shared" si="11"/>
        <v>3650000</v>
      </c>
    </row>
    <row r="22" spans="1:21" ht="16.5" customHeight="1" x14ac:dyDescent="0.25">
      <c r="A22" s="136" t="s">
        <v>327</v>
      </c>
      <c r="B22" s="137" t="s">
        <v>331</v>
      </c>
      <c r="C22" s="137" t="s">
        <v>550</v>
      </c>
      <c r="D22" s="138">
        <f t="shared" si="1"/>
        <v>77.272727272727266</v>
      </c>
      <c r="E22" s="138">
        <f t="shared" si="2"/>
        <v>81.818181818181813</v>
      </c>
      <c r="F22" s="138">
        <f t="shared" si="3"/>
        <v>95.454545454545453</v>
      </c>
      <c r="G22" s="138">
        <f t="shared" si="4"/>
        <v>97.727272727272734</v>
      </c>
      <c r="H22" s="138">
        <f t="shared" si="5"/>
        <v>134.09090909090909</v>
      </c>
      <c r="I22" s="138">
        <f t="shared" si="6"/>
        <v>150</v>
      </c>
      <c r="J22" s="138">
        <f t="shared" si="7"/>
        <v>156.81818181818181</v>
      </c>
      <c r="K22" s="138">
        <f t="shared" si="8"/>
        <v>161.36363636363637</v>
      </c>
      <c r="L22" s="254">
        <f t="shared" si="9"/>
        <v>165.90909090909091</v>
      </c>
      <c r="M22" s="251">
        <f t="shared" ref="M22:P22" si="12">+M19+200000</f>
        <v>1700000</v>
      </c>
      <c r="N22" s="177">
        <f t="shared" si="12"/>
        <v>1800000</v>
      </c>
      <c r="O22" s="177">
        <f t="shared" si="12"/>
        <v>2100000</v>
      </c>
      <c r="P22" s="177">
        <f t="shared" si="12"/>
        <v>2150000</v>
      </c>
      <c r="Q22" s="177">
        <f t="shared" ref="Q22:U22" si="13">+Q19+300000</f>
        <v>2950000</v>
      </c>
      <c r="R22" s="177">
        <f t="shared" si="13"/>
        <v>3300000</v>
      </c>
      <c r="S22" s="177">
        <f t="shared" si="13"/>
        <v>3450000</v>
      </c>
      <c r="T22" s="177">
        <f t="shared" si="13"/>
        <v>3550000</v>
      </c>
      <c r="U22" s="178">
        <f t="shared" si="13"/>
        <v>3650000</v>
      </c>
    </row>
    <row r="23" spans="1:21" ht="16.5" customHeight="1" x14ac:dyDescent="0.25">
      <c r="A23" s="136" t="s">
        <v>327</v>
      </c>
      <c r="B23" s="137" t="s">
        <v>445</v>
      </c>
      <c r="C23" s="137" t="s">
        <v>550</v>
      </c>
      <c r="D23" s="138">
        <f t="shared" si="1"/>
        <v>62.727272727272727</v>
      </c>
      <c r="E23" s="138">
        <f t="shared" si="2"/>
        <v>68.181818181818187</v>
      </c>
      <c r="F23" s="138">
        <f t="shared" si="3"/>
        <v>84.090909090909093</v>
      </c>
      <c r="G23" s="138">
        <f t="shared" si="4"/>
        <v>86.36363636363636</v>
      </c>
      <c r="H23" s="138">
        <f t="shared" si="5"/>
        <v>115.90909090909091</v>
      </c>
      <c r="I23" s="138">
        <f t="shared" si="6"/>
        <v>131.81818181818181</v>
      </c>
      <c r="J23" s="138">
        <f t="shared" si="7"/>
        <v>138.63636363636363</v>
      </c>
      <c r="K23" s="138">
        <f t="shared" si="8"/>
        <v>143.18181818181819</v>
      </c>
      <c r="L23" s="254">
        <f t="shared" si="9"/>
        <v>147.72727272727272</v>
      </c>
      <c r="M23" s="251">
        <v>1380000</v>
      </c>
      <c r="N23" s="177">
        <v>1500000</v>
      </c>
      <c r="O23" s="177">
        <v>1850000</v>
      </c>
      <c r="P23" s="177">
        <v>1900000</v>
      </c>
      <c r="Q23" s="177">
        <v>2550000</v>
      </c>
      <c r="R23" s="177">
        <v>2900000</v>
      </c>
      <c r="S23" s="177">
        <v>3050000</v>
      </c>
      <c r="T23" s="177">
        <v>3150000</v>
      </c>
      <c r="U23" s="178">
        <v>3250000</v>
      </c>
    </row>
    <row r="24" spans="1:21" ht="16.5" customHeight="1" x14ac:dyDescent="0.25">
      <c r="A24" s="136" t="s">
        <v>327</v>
      </c>
      <c r="B24" s="137" t="s">
        <v>446</v>
      </c>
      <c r="C24" s="137" t="s">
        <v>551</v>
      </c>
      <c r="D24" s="138">
        <f t="shared" si="1"/>
        <v>63.636363636363633</v>
      </c>
      <c r="E24" s="138">
        <f t="shared" si="2"/>
        <v>68.181818181818187</v>
      </c>
      <c r="F24" s="138">
        <f t="shared" si="3"/>
        <v>79.545454545454547</v>
      </c>
      <c r="G24" s="138">
        <f t="shared" si="4"/>
        <v>84.090909090909093</v>
      </c>
      <c r="H24" s="138">
        <f t="shared" si="5"/>
        <v>115.90909090909091</v>
      </c>
      <c r="I24" s="138">
        <f t="shared" si="6"/>
        <v>131.81818181818181</v>
      </c>
      <c r="J24" s="138">
        <f t="shared" si="7"/>
        <v>138.63636363636363</v>
      </c>
      <c r="K24" s="138">
        <f t="shared" si="8"/>
        <v>143.18181818181819</v>
      </c>
      <c r="L24" s="254">
        <f t="shared" si="9"/>
        <v>147.72727272727272</v>
      </c>
      <c r="M24" s="251">
        <v>1400000</v>
      </c>
      <c r="N24" s="177">
        <v>1500000</v>
      </c>
      <c r="O24" s="177">
        <v>1750000</v>
      </c>
      <c r="P24" s="177">
        <v>1850000</v>
      </c>
      <c r="Q24" s="177">
        <v>2550000</v>
      </c>
      <c r="R24" s="177">
        <v>2900000</v>
      </c>
      <c r="S24" s="177">
        <v>3050000</v>
      </c>
      <c r="T24" s="177">
        <v>3150000</v>
      </c>
      <c r="U24" s="178">
        <v>3250000</v>
      </c>
    </row>
    <row r="25" spans="1:21" ht="16.5" customHeight="1" x14ac:dyDescent="0.25">
      <c r="A25" s="136" t="s">
        <v>327</v>
      </c>
      <c r="B25" s="137" t="s">
        <v>447</v>
      </c>
      <c r="C25" s="137" t="s">
        <v>551</v>
      </c>
      <c r="D25" s="138">
        <f t="shared" si="1"/>
        <v>62.727272727272727</v>
      </c>
      <c r="E25" s="138">
        <f t="shared" si="2"/>
        <v>68.181818181818187</v>
      </c>
      <c r="F25" s="138">
        <f t="shared" si="3"/>
        <v>84.090909090909093</v>
      </c>
      <c r="G25" s="138">
        <f t="shared" si="4"/>
        <v>86.36363636363636</v>
      </c>
      <c r="H25" s="138">
        <f t="shared" si="5"/>
        <v>115.90909090909091</v>
      </c>
      <c r="I25" s="138">
        <f t="shared" si="6"/>
        <v>131.81818181818181</v>
      </c>
      <c r="J25" s="138">
        <f t="shared" si="7"/>
        <v>138.63636363636363</v>
      </c>
      <c r="K25" s="138">
        <f t="shared" si="8"/>
        <v>143.18181818181819</v>
      </c>
      <c r="L25" s="254">
        <f t="shared" si="9"/>
        <v>147.72727272727272</v>
      </c>
      <c r="M25" s="251">
        <v>1380000</v>
      </c>
      <c r="N25" s="177">
        <v>1500000</v>
      </c>
      <c r="O25" s="177">
        <v>1850000</v>
      </c>
      <c r="P25" s="177">
        <v>1900000</v>
      </c>
      <c r="Q25" s="177">
        <v>2550000</v>
      </c>
      <c r="R25" s="177">
        <v>2900000</v>
      </c>
      <c r="S25" s="177">
        <v>3050000</v>
      </c>
      <c r="T25" s="177">
        <v>3150000</v>
      </c>
      <c r="U25" s="178">
        <v>3250000</v>
      </c>
    </row>
    <row r="26" spans="1:21" ht="16.5" customHeight="1" x14ac:dyDescent="0.25">
      <c r="A26" s="136" t="s">
        <v>327</v>
      </c>
      <c r="B26" s="137" t="s">
        <v>448</v>
      </c>
      <c r="C26" s="137" t="s">
        <v>551</v>
      </c>
      <c r="D26" s="138">
        <f t="shared" si="1"/>
        <v>63.636363636363633</v>
      </c>
      <c r="E26" s="138">
        <f t="shared" si="2"/>
        <v>68.181818181818187</v>
      </c>
      <c r="F26" s="138">
        <f t="shared" si="3"/>
        <v>84.090909090909093</v>
      </c>
      <c r="G26" s="138">
        <f t="shared" si="4"/>
        <v>86.36363636363636</v>
      </c>
      <c r="H26" s="138">
        <f t="shared" si="5"/>
        <v>115.90909090909091</v>
      </c>
      <c r="I26" s="138">
        <f t="shared" si="6"/>
        <v>131.81818181818181</v>
      </c>
      <c r="J26" s="138">
        <f t="shared" si="7"/>
        <v>138.63636363636363</v>
      </c>
      <c r="K26" s="138">
        <f t="shared" si="8"/>
        <v>143.18181818181819</v>
      </c>
      <c r="L26" s="254">
        <f t="shared" si="9"/>
        <v>147.72727272727272</v>
      </c>
      <c r="M26" s="251">
        <v>1400000</v>
      </c>
      <c r="N26" s="177">
        <v>1500000</v>
      </c>
      <c r="O26" s="177">
        <v>1850000</v>
      </c>
      <c r="P26" s="177">
        <v>1900000</v>
      </c>
      <c r="Q26" s="177">
        <v>2550000</v>
      </c>
      <c r="R26" s="177">
        <v>2900000</v>
      </c>
      <c r="S26" s="177">
        <v>3050000</v>
      </c>
      <c r="T26" s="177">
        <v>3150000</v>
      </c>
      <c r="U26" s="178">
        <v>3250000</v>
      </c>
    </row>
    <row r="27" spans="1:21" ht="16.5" customHeight="1" x14ac:dyDescent="0.25">
      <c r="A27" s="136" t="s">
        <v>327</v>
      </c>
      <c r="B27" s="137" t="s">
        <v>449</v>
      </c>
      <c r="C27" s="137" t="s">
        <v>551</v>
      </c>
      <c r="D27" s="138">
        <f t="shared" si="1"/>
        <v>63.636363636363633</v>
      </c>
      <c r="E27" s="138">
        <f t="shared" si="2"/>
        <v>68.181818181818187</v>
      </c>
      <c r="F27" s="138">
        <f t="shared" si="3"/>
        <v>86.36363636363636</v>
      </c>
      <c r="G27" s="138">
        <f t="shared" si="4"/>
        <v>90.909090909090907</v>
      </c>
      <c r="H27" s="138">
        <f t="shared" si="5"/>
        <v>120.45454545454545</v>
      </c>
      <c r="I27" s="138">
        <f t="shared" si="6"/>
        <v>136.36363636363637</v>
      </c>
      <c r="J27" s="138">
        <f t="shared" si="7"/>
        <v>143.18181818181819</v>
      </c>
      <c r="K27" s="138">
        <f t="shared" si="8"/>
        <v>147.72727272727272</v>
      </c>
      <c r="L27" s="254">
        <f t="shared" si="9"/>
        <v>152.27272727272728</v>
      </c>
      <c r="M27" s="251">
        <v>1400000</v>
      </c>
      <c r="N27" s="177">
        <v>1500000</v>
      </c>
      <c r="O27" s="177">
        <v>1900000</v>
      </c>
      <c r="P27" s="177">
        <v>2000000</v>
      </c>
      <c r="Q27" s="177">
        <v>2650000</v>
      </c>
      <c r="R27" s="177">
        <v>3000000</v>
      </c>
      <c r="S27" s="177">
        <v>3150000</v>
      </c>
      <c r="T27" s="177">
        <v>3250000</v>
      </c>
      <c r="U27" s="178">
        <v>3350000</v>
      </c>
    </row>
    <row r="28" spans="1:21" ht="16.5" customHeight="1" x14ac:dyDescent="0.25">
      <c r="A28" s="136" t="s">
        <v>327</v>
      </c>
      <c r="B28" s="137" t="s">
        <v>450</v>
      </c>
      <c r="C28" s="137" t="s">
        <v>551</v>
      </c>
      <c r="D28" s="138">
        <f t="shared" si="1"/>
        <v>62.727272727272727</v>
      </c>
      <c r="E28" s="138">
        <f t="shared" si="2"/>
        <v>68.181818181818187</v>
      </c>
      <c r="F28" s="138">
        <f t="shared" si="3"/>
        <v>84.090909090909093</v>
      </c>
      <c r="G28" s="138">
        <f t="shared" si="4"/>
        <v>86.36363636363636</v>
      </c>
      <c r="H28" s="138">
        <f t="shared" si="5"/>
        <v>115.90909090909091</v>
      </c>
      <c r="I28" s="138">
        <f t="shared" si="6"/>
        <v>131.81818181818181</v>
      </c>
      <c r="J28" s="138">
        <f t="shared" si="7"/>
        <v>138.63636363636363</v>
      </c>
      <c r="K28" s="138">
        <f t="shared" si="8"/>
        <v>143.18181818181819</v>
      </c>
      <c r="L28" s="254">
        <f t="shared" si="9"/>
        <v>147.72727272727272</v>
      </c>
      <c r="M28" s="251">
        <v>1380000</v>
      </c>
      <c r="N28" s="177">
        <v>1500000</v>
      </c>
      <c r="O28" s="177">
        <v>1850000</v>
      </c>
      <c r="P28" s="177">
        <v>1900000</v>
      </c>
      <c r="Q28" s="177">
        <v>2550000</v>
      </c>
      <c r="R28" s="177">
        <v>2900000</v>
      </c>
      <c r="S28" s="177">
        <v>3050000</v>
      </c>
      <c r="T28" s="177">
        <v>3150000</v>
      </c>
      <c r="U28" s="178">
        <v>3250000</v>
      </c>
    </row>
    <row r="29" spans="1:21" ht="16.5" customHeight="1" x14ac:dyDescent="0.25">
      <c r="A29" s="136" t="s">
        <v>327</v>
      </c>
      <c r="B29" s="137" t="s">
        <v>451</v>
      </c>
      <c r="C29" s="137" t="s">
        <v>551</v>
      </c>
      <c r="D29" s="138">
        <f t="shared" si="1"/>
        <v>63.636363636363633</v>
      </c>
      <c r="E29" s="138">
        <f t="shared" si="2"/>
        <v>68.181818181818187</v>
      </c>
      <c r="F29" s="138">
        <f t="shared" si="3"/>
        <v>84.090909090909093</v>
      </c>
      <c r="G29" s="138">
        <f t="shared" si="4"/>
        <v>86.36363636363636</v>
      </c>
      <c r="H29" s="138">
        <f t="shared" si="5"/>
        <v>115.90909090909091</v>
      </c>
      <c r="I29" s="138">
        <f t="shared" si="6"/>
        <v>131.81818181818181</v>
      </c>
      <c r="J29" s="138">
        <f t="shared" si="7"/>
        <v>138.63636363636363</v>
      </c>
      <c r="K29" s="138">
        <f t="shared" si="8"/>
        <v>143.18181818181819</v>
      </c>
      <c r="L29" s="254">
        <f t="shared" si="9"/>
        <v>147.72727272727272</v>
      </c>
      <c r="M29" s="251">
        <v>1400000</v>
      </c>
      <c r="N29" s="177">
        <v>1500000</v>
      </c>
      <c r="O29" s="177">
        <v>1850000</v>
      </c>
      <c r="P29" s="177">
        <v>1900000</v>
      </c>
      <c r="Q29" s="177">
        <v>2550000</v>
      </c>
      <c r="R29" s="177">
        <v>2900000</v>
      </c>
      <c r="S29" s="177">
        <v>3050000</v>
      </c>
      <c r="T29" s="177">
        <v>3150000</v>
      </c>
      <c r="U29" s="178">
        <v>3250000</v>
      </c>
    </row>
    <row r="30" spans="1:21" ht="16.5" customHeight="1" x14ac:dyDescent="0.25">
      <c r="A30" s="136" t="s">
        <v>327</v>
      </c>
      <c r="B30" s="137" t="s">
        <v>452</v>
      </c>
      <c r="C30" s="137" t="s">
        <v>551</v>
      </c>
      <c r="D30" s="138">
        <f t="shared" si="1"/>
        <v>63.636363636363633</v>
      </c>
      <c r="E30" s="138">
        <f t="shared" si="2"/>
        <v>68.181818181818187</v>
      </c>
      <c r="F30" s="138">
        <f t="shared" si="3"/>
        <v>84.090909090909093</v>
      </c>
      <c r="G30" s="138">
        <f t="shared" si="4"/>
        <v>88.63636363636364</v>
      </c>
      <c r="H30" s="138">
        <f t="shared" si="5"/>
        <v>118.18181818181819</v>
      </c>
      <c r="I30" s="138">
        <f t="shared" si="6"/>
        <v>131.81818181818181</v>
      </c>
      <c r="J30" s="138">
        <f t="shared" si="7"/>
        <v>138.63636363636363</v>
      </c>
      <c r="K30" s="138">
        <f t="shared" si="8"/>
        <v>143.18181818181819</v>
      </c>
      <c r="L30" s="254">
        <f t="shared" si="9"/>
        <v>147.72727272727272</v>
      </c>
      <c r="M30" s="251">
        <v>1400000</v>
      </c>
      <c r="N30" s="177">
        <v>1500000</v>
      </c>
      <c r="O30" s="177">
        <v>1850000</v>
      </c>
      <c r="P30" s="177">
        <v>1950000</v>
      </c>
      <c r="Q30" s="177">
        <v>2600000</v>
      </c>
      <c r="R30" s="177">
        <v>2900000</v>
      </c>
      <c r="S30" s="177">
        <v>3050000</v>
      </c>
      <c r="T30" s="177">
        <v>3150000</v>
      </c>
      <c r="U30" s="178">
        <v>3250000</v>
      </c>
    </row>
    <row r="31" spans="1:21" ht="16.5" customHeight="1" x14ac:dyDescent="0.25">
      <c r="A31" s="136" t="s">
        <v>327</v>
      </c>
      <c r="B31" s="137" t="s">
        <v>453</v>
      </c>
      <c r="C31" s="137" t="s">
        <v>551</v>
      </c>
      <c r="D31" s="138">
        <f t="shared" si="1"/>
        <v>59.090909090909093</v>
      </c>
      <c r="E31" s="138">
        <f t="shared" si="2"/>
        <v>63.636363636363633</v>
      </c>
      <c r="F31" s="138">
        <f t="shared" si="3"/>
        <v>79.545454545454547</v>
      </c>
      <c r="G31" s="138">
        <f t="shared" si="4"/>
        <v>84.090909090909093</v>
      </c>
      <c r="H31" s="138">
        <f t="shared" si="5"/>
        <v>111.36363636363636</v>
      </c>
      <c r="I31" s="138">
        <f t="shared" si="6"/>
        <v>127.27272727272727</v>
      </c>
      <c r="J31" s="138">
        <f t="shared" si="7"/>
        <v>138.63636363636363</v>
      </c>
      <c r="K31" s="138">
        <f t="shared" si="8"/>
        <v>143.18181818181819</v>
      </c>
      <c r="L31" s="254">
        <f t="shared" si="9"/>
        <v>147.72727272727272</v>
      </c>
      <c r="M31" s="251">
        <v>1300000</v>
      </c>
      <c r="N31" s="177">
        <v>1400000</v>
      </c>
      <c r="O31" s="177">
        <v>1750000</v>
      </c>
      <c r="P31" s="177">
        <v>1850000</v>
      </c>
      <c r="Q31" s="177">
        <v>2450000</v>
      </c>
      <c r="R31" s="177">
        <v>2800000</v>
      </c>
      <c r="S31" s="177">
        <v>3050000</v>
      </c>
      <c r="T31" s="177">
        <v>3150000</v>
      </c>
      <c r="U31" s="178">
        <v>3250000</v>
      </c>
    </row>
    <row r="32" spans="1:21" ht="16.5" customHeight="1" x14ac:dyDescent="0.25">
      <c r="A32" s="136" t="s">
        <v>327</v>
      </c>
      <c r="B32" s="137" t="s">
        <v>454</v>
      </c>
      <c r="C32" s="137" t="s">
        <v>552</v>
      </c>
      <c r="D32" s="138">
        <f t="shared" si="1"/>
        <v>52.272727272727273</v>
      </c>
      <c r="E32" s="138">
        <f t="shared" si="2"/>
        <v>56.81818181818182</v>
      </c>
      <c r="F32" s="138">
        <f t="shared" si="3"/>
        <v>63.636363636363633</v>
      </c>
      <c r="G32" s="138">
        <f t="shared" si="4"/>
        <v>68.181818181818187</v>
      </c>
      <c r="H32" s="138">
        <f t="shared" si="5"/>
        <v>102.27272727272727</v>
      </c>
      <c r="I32" s="138">
        <f t="shared" si="6"/>
        <v>100</v>
      </c>
      <c r="J32" s="138">
        <f t="shared" si="7"/>
        <v>106.81818181818181</v>
      </c>
      <c r="K32" s="138">
        <f t="shared" si="8"/>
        <v>111.36363636363636</v>
      </c>
      <c r="L32" s="254">
        <f t="shared" si="9"/>
        <v>115.90909090909091</v>
      </c>
      <c r="M32" s="251">
        <v>1150000</v>
      </c>
      <c r="N32" s="177">
        <v>1250000</v>
      </c>
      <c r="O32" s="177">
        <v>1400000</v>
      </c>
      <c r="P32" s="177">
        <v>1500000</v>
      </c>
      <c r="Q32" s="177">
        <v>2250000</v>
      </c>
      <c r="R32" s="177">
        <v>2200000</v>
      </c>
      <c r="S32" s="177">
        <v>2350000</v>
      </c>
      <c r="T32" s="177">
        <v>2450000</v>
      </c>
      <c r="U32" s="178">
        <v>2550000</v>
      </c>
    </row>
    <row r="33" spans="1:21" ht="16.5" customHeight="1" x14ac:dyDescent="0.25">
      <c r="A33" s="136" t="s">
        <v>327</v>
      </c>
      <c r="B33" s="137" t="s">
        <v>455</v>
      </c>
      <c r="C33" s="137" t="s">
        <v>552</v>
      </c>
      <c r="D33" s="138">
        <f t="shared" si="1"/>
        <v>52.272727272727273</v>
      </c>
      <c r="E33" s="138">
        <f t="shared" si="2"/>
        <v>56.81818181818182</v>
      </c>
      <c r="F33" s="138">
        <f t="shared" si="3"/>
        <v>63.636363636363633</v>
      </c>
      <c r="G33" s="138">
        <f t="shared" si="4"/>
        <v>68.181818181818187</v>
      </c>
      <c r="H33" s="138">
        <f t="shared" si="5"/>
        <v>102.27272727272727</v>
      </c>
      <c r="I33" s="138">
        <f t="shared" si="6"/>
        <v>100</v>
      </c>
      <c r="J33" s="138">
        <f t="shared" si="7"/>
        <v>106.81818181818181</v>
      </c>
      <c r="K33" s="138">
        <f t="shared" si="8"/>
        <v>111.36363636363636</v>
      </c>
      <c r="L33" s="254">
        <f t="shared" si="9"/>
        <v>115.90909090909091</v>
      </c>
      <c r="M33" s="251">
        <v>1150000</v>
      </c>
      <c r="N33" s="177">
        <v>1250000</v>
      </c>
      <c r="O33" s="177">
        <v>1400000</v>
      </c>
      <c r="P33" s="177">
        <v>1500000</v>
      </c>
      <c r="Q33" s="177">
        <v>2250000</v>
      </c>
      <c r="R33" s="177">
        <v>2200000</v>
      </c>
      <c r="S33" s="177">
        <v>2350000</v>
      </c>
      <c r="T33" s="177">
        <v>2450000</v>
      </c>
      <c r="U33" s="178">
        <v>2550000</v>
      </c>
    </row>
    <row r="34" spans="1:21" ht="16.5" customHeight="1" x14ac:dyDescent="0.25">
      <c r="A34" s="136" t="s">
        <v>327</v>
      </c>
      <c r="B34" s="137" t="s">
        <v>456</v>
      </c>
      <c r="C34" s="137" t="s">
        <v>552</v>
      </c>
      <c r="D34" s="138">
        <f t="shared" si="1"/>
        <v>56.81818181818182</v>
      </c>
      <c r="E34" s="138">
        <f t="shared" si="2"/>
        <v>61.363636363636367</v>
      </c>
      <c r="F34" s="138">
        <f t="shared" si="3"/>
        <v>75</v>
      </c>
      <c r="G34" s="138">
        <f t="shared" si="4"/>
        <v>79.545454545454547</v>
      </c>
      <c r="H34" s="138">
        <f t="shared" si="5"/>
        <v>106.81818181818181</v>
      </c>
      <c r="I34" s="138">
        <f t="shared" si="6"/>
        <v>113.63636363636364</v>
      </c>
      <c r="J34" s="138">
        <f t="shared" si="7"/>
        <v>120.45454545454545</v>
      </c>
      <c r="K34" s="138">
        <f t="shared" si="8"/>
        <v>129.54545454545453</v>
      </c>
      <c r="L34" s="254">
        <f t="shared" si="9"/>
        <v>134.09090909090909</v>
      </c>
      <c r="M34" s="251">
        <v>1250000</v>
      </c>
      <c r="N34" s="177">
        <v>1350000</v>
      </c>
      <c r="O34" s="177">
        <v>1650000</v>
      </c>
      <c r="P34" s="177">
        <v>1750000</v>
      </c>
      <c r="Q34" s="177">
        <v>2350000</v>
      </c>
      <c r="R34" s="177">
        <v>2500000</v>
      </c>
      <c r="S34" s="177">
        <v>2650000</v>
      </c>
      <c r="T34" s="177">
        <v>2850000</v>
      </c>
      <c r="U34" s="178">
        <v>2950000</v>
      </c>
    </row>
    <row r="35" spans="1:21" ht="16.5" customHeight="1" x14ac:dyDescent="0.25">
      <c r="A35" s="136" t="s">
        <v>327</v>
      </c>
      <c r="B35" s="137" t="s">
        <v>457</v>
      </c>
      <c r="C35" s="137" t="s">
        <v>552</v>
      </c>
      <c r="D35" s="138">
        <f t="shared" si="1"/>
        <v>54.545454545454547</v>
      </c>
      <c r="E35" s="138">
        <f t="shared" si="2"/>
        <v>59.090909090909093</v>
      </c>
      <c r="F35" s="138">
        <f t="shared" si="3"/>
        <v>68.181818181818187</v>
      </c>
      <c r="G35" s="138">
        <f t="shared" si="4"/>
        <v>81.818181818181813</v>
      </c>
      <c r="H35" s="138">
        <f t="shared" si="5"/>
        <v>106.81818181818181</v>
      </c>
      <c r="I35" s="138">
        <f t="shared" si="6"/>
        <v>113.63636363636364</v>
      </c>
      <c r="J35" s="138">
        <f t="shared" si="7"/>
        <v>120.45454545454545</v>
      </c>
      <c r="K35" s="138">
        <f t="shared" si="8"/>
        <v>129.54545454545453</v>
      </c>
      <c r="L35" s="254">
        <f t="shared" si="9"/>
        <v>134.09090909090909</v>
      </c>
      <c r="M35" s="251">
        <v>1200000</v>
      </c>
      <c r="N35" s="177">
        <v>1300000</v>
      </c>
      <c r="O35" s="177">
        <v>1500000</v>
      </c>
      <c r="P35" s="177">
        <v>1800000</v>
      </c>
      <c r="Q35" s="177">
        <v>2350000</v>
      </c>
      <c r="R35" s="177">
        <v>2500000</v>
      </c>
      <c r="S35" s="177">
        <v>2650000</v>
      </c>
      <c r="T35" s="177">
        <v>2850000</v>
      </c>
      <c r="U35" s="178">
        <v>2950000</v>
      </c>
    </row>
    <row r="36" spans="1:21" ht="16.5" customHeight="1" x14ac:dyDescent="0.25">
      <c r="A36" s="136" t="s">
        <v>327</v>
      </c>
      <c r="B36" s="137" t="s">
        <v>458</v>
      </c>
      <c r="C36" s="137" t="s">
        <v>552</v>
      </c>
      <c r="D36" s="138">
        <f t="shared" si="1"/>
        <v>54.545454545454547</v>
      </c>
      <c r="E36" s="138">
        <f t="shared" si="2"/>
        <v>59.090909090909093</v>
      </c>
      <c r="F36" s="138">
        <f t="shared" si="3"/>
        <v>70.454545454545453</v>
      </c>
      <c r="G36" s="138">
        <f t="shared" si="4"/>
        <v>75</v>
      </c>
      <c r="H36" s="138">
        <f t="shared" si="5"/>
        <v>106.81818181818181</v>
      </c>
      <c r="I36" s="138">
        <f t="shared" si="6"/>
        <v>113.63636363636364</v>
      </c>
      <c r="J36" s="138">
        <f t="shared" si="7"/>
        <v>120.45454545454545</v>
      </c>
      <c r="K36" s="138">
        <f t="shared" si="8"/>
        <v>129.54545454545453</v>
      </c>
      <c r="L36" s="254">
        <f t="shared" si="9"/>
        <v>134.09090909090909</v>
      </c>
      <c r="M36" s="251">
        <v>1200000</v>
      </c>
      <c r="N36" s="177">
        <v>1300000</v>
      </c>
      <c r="O36" s="177">
        <v>1550000</v>
      </c>
      <c r="P36" s="177">
        <v>1650000</v>
      </c>
      <c r="Q36" s="177">
        <v>2350000</v>
      </c>
      <c r="R36" s="177">
        <v>2500000</v>
      </c>
      <c r="S36" s="177">
        <v>2650000</v>
      </c>
      <c r="T36" s="177">
        <v>2850000</v>
      </c>
      <c r="U36" s="178">
        <v>2950000</v>
      </c>
    </row>
    <row r="37" spans="1:21" ht="16.5" customHeight="1" x14ac:dyDescent="0.25">
      <c r="A37" s="136" t="s">
        <v>327</v>
      </c>
      <c r="B37" s="137" t="s">
        <v>459</v>
      </c>
      <c r="C37" s="137" t="s">
        <v>553</v>
      </c>
      <c r="D37" s="138">
        <f t="shared" si="1"/>
        <v>47.727272727272727</v>
      </c>
      <c r="E37" s="138">
        <f t="shared" si="2"/>
        <v>52.272727272727273</v>
      </c>
      <c r="F37" s="138">
        <f t="shared" si="3"/>
        <v>63.636363636363633</v>
      </c>
      <c r="G37" s="138">
        <f t="shared" si="4"/>
        <v>68.181818181818187</v>
      </c>
      <c r="H37" s="138">
        <f t="shared" si="5"/>
        <v>93.181818181818187</v>
      </c>
      <c r="I37" s="138">
        <f t="shared" si="6"/>
        <v>100</v>
      </c>
      <c r="J37" s="138">
        <f t="shared" si="7"/>
        <v>106.81818181818181</v>
      </c>
      <c r="K37" s="138">
        <f t="shared" si="8"/>
        <v>111.36363636363636</v>
      </c>
      <c r="L37" s="254">
        <f t="shared" si="9"/>
        <v>120.45454545454545</v>
      </c>
      <c r="M37" s="251">
        <v>1050000</v>
      </c>
      <c r="N37" s="177">
        <v>1150000</v>
      </c>
      <c r="O37" s="177">
        <v>1400000</v>
      </c>
      <c r="P37" s="177">
        <v>1500000</v>
      </c>
      <c r="Q37" s="177">
        <v>2050000</v>
      </c>
      <c r="R37" s="177">
        <v>2200000</v>
      </c>
      <c r="S37" s="177">
        <v>2350000</v>
      </c>
      <c r="T37" s="177">
        <v>2450000</v>
      </c>
      <c r="U37" s="178">
        <v>2650000</v>
      </c>
    </row>
    <row r="38" spans="1:21" ht="16.5" customHeight="1" x14ac:dyDescent="0.25">
      <c r="A38" s="136" t="s">
        <v>327</v>
      </c>
      <c r="B38" s="137" t="s">
        <v>460</v>
      </c>
      <c r="C38" s="137" t="s">
        <v>553</v>
      </c>
      <c r="D38" s="138">
        <f t="shared" si="1"/>
        <v>52.272727272727273</v>
      </c>
      <c r="E38" s="138">
        <f t="shared" si="2"/>
        <v>56.81818181818182</v>
      </c>
      <c r="F38" s="138">
        <f t="shared" si="3"/>
        <v>63.636363636363633</v>
      </c>
      <c r="G38" s="138">
        <f t="shared" si="4"/>
        <v>68.181818181818187</v>
      </c>
      <c r="H38" s="138">
        <f t="shared" si="5"/>
        <v>102.27272727272727</v>
      </c>
      <c r="I38" s="138">
        <f t="shared" si="6"/>
        <v>100</v>
      </c>
      <c r="J38" s="138">
        <f t="shared" si="7"/>
        <v>106.81818181818181</v>
      </c>
      <c r="K38" s="138">
        <f t="shared" si="8"/>
        <v>111.36363636363636</v>
      </c>
      <c r="L38" s="254">
        <f t="shared" si="9"/>
        <v>115.90909090909091</v>
      </c>
      <c r="M38" s="251">
        <v>1150000</v>
      </c>
      <c r="N38" s="177">
        <v>1250000</v>
      </c>
      <c r="O38" s="177">
        <v>1400000</v>
      </c>
      <c r="P38" s="177">
        <v>1500000</v>
      </c>
      <c r="Q38" s="177">
        <v>2250000</v>
      </c>
      <c r="R38" s="177">
        <v>2200000</v>
      </c>
      <c r="S38" s="177">
        <v>2350000</v>
      </c>
      <c r="T38" s="177">
        <v>2450000</v>
      </c>
      <c r="U38" s="178">
        <v>2550000</v>
      </c>
    </row>
    <row r="39" spans="1:21" ht="16.5" customHeight="1" x14ac:dyDescent="0.25">
      <c r="A39" s="136" t="s">
        <v>327</v>
      </c>
      <c r="B39" s="137" t="s">
        <v>461</v>
      </c>
      <c r="C39" s="137" t="s">
        <v>553</v>
      </c>
      <c r="D39" s="138">
        <f t="shared" si="1"/>
        <v>45.454545454545453</v>
      </c>
      <c r="E39" s="138">
        <f t="shared" si="2"/>
        <v>50</v>
      </c>
      <c r="F39" s="138">
        <f t="shared" si="3"/>
        <v>59.090909090909093</v>
      </c>
      <c r="G39" s="138">
        <f t="shared" si="4"/>
        <v>63.636363636363633</v>
      </c>
      <c r="H39" s="138">
        <f t="shared" si="5"/>
        <v>88.63636363636364</v>
      </c>
      <c r="I39" s="138">
        <f t="shared" si="6"/>
        <v>95.454545454545453</v>
      </c>
      <c r="J39" s="138">
        <f t="shared" si="7"/>
        <v>102.27272727272727</v>
      </c>
      <c r="K39" s="138">
        <f t="shared" si="8"/>
        <v>106.81818181818181</v>
      </c>
      <c r="L39" s="254">
        <f t="shared" si="9"/>
        <v>111.36363636363636</v>
      </c>
      <c r="M39" s="251">
        <v>1000000</v>
      </c>
      <c r="N39" s="177">
        <v>1100000</v>
      </c>
      <c r="O39" s="177">
        <v>1300000</v>
      </c>
      <c r="P39" s="177">
        <v>1400000</v>
      </c>
      <c r="Q39" s="177">
        <v>1950000</v>
      </c>
      <c r="R39" s="177">
        <v>2100000</v>
      </c>
      <c r="S39" s="177">
        <v>2250000</v>
      </c>
      <c r="T39" s="177">
        <v>2350000</v>
      </c>
      <c r="U39" s="178">
        <v>2450000</v>
      </c>
    </row>
    <row r="40" spans="1:21" ht="16.5" customHeight="1" x14ac:dyDescent="0.25">
      <c r="A40" s="136" t="s">
        <v>327</v>
      </c>
      <c r="B40" s="137" t="s">
        <v>462</v>
      </c>
      <c r="C40" s="137" t="s">
        <v>553</v>
      </c>
      <c r="D40" s="138">
        <f t="shared" si="1"/>
        <v>43.18181818181818</v>
      </c>
      <c r="E40" s="138">
        <f t="shared" si="2"/>
        <v>50</v>
      </c>
      <c r="F40" s="138">
        <f t="shared" si="3"/>
        <v>52.272727272727273</v>
      </c>
      <c r="G40" s="138">
        <f t="shared" si="4"/>
        <v>61.363636363636367</v>
      </c>
      <c r="H40" s="138">
        <f t="shared" si="5"/>
        <v>86.36363636363636</v>
      </c>
      <c r="I40" s="138">
        <f t="shared" si="6"/>
        <v>90.909090909090907</v>
      </c>
      <c r="J40" s="138">
        <f t="shared" si="7"/>
        <v>97.727272727272734</v>
      </c>
      <c r="K40" s="138">
        <f t="shared" si="8"/>
        <v>106.81818181818181</v>
      </c>
      <c r="L40" s="254">
        <f t="shared" si="9"/>
        <v>111.36363636363636</v>
      </c>
      <c r="M40" s="251">
        <v>950000</v>
      </c>
      <c r="N40" s="177">
        <v>1100000</v>
      </c>
      <c r="O40" s="177">
        <v>1150000</v>
      </c>
      <c r="P40" s="177">
        <v>1350000</v>
      </c>
      <c r="Q40" s="177">
        <v>1900000</v>
      </c>
      <c r="R40" s="177">
        <v>2000000</v>
      </c>
      <c r="S40" s="177">
        <v>2150000</v>
      </c>
      <c r="T40" s="177">
        <v>2350000</v>
      </c>
      <c r="U40" s="178">
        <v>2450000</v>
      </c>
    </row>
    <row r="41" spans="1:21" ht="16.5" customHeight="1" x14ac:dyDescent="0.25">
      <c r="A41" s="136" t="s">
        <v>327</v>
      </c>
      <c r="B41" s="137" t="s">
        <v>463</v>
      </c>
      <c r="C41" s="137" t="s">
        <v>553</v>
      </c>
      <c r="D41" s="138">
        <f t="shared" si="1"/>
        <v>50</v>
      </c>
      <c r="E41" s="138">
        <f t="shared" si="2"/>
        <v>54.545454545454547</v>
      </c>
      <c r="F41" s="138">
        <f t="shared" si="3"/>
        <v>63.636363636363633</v>
      </c>
      <c r="G41" s="138">
        <f t="shared" si="4"/>
        <v>68.181818181818187</v>
      </c>
      <c r="H41" s="138">
        <f t="shared" si="5"/>
        <v>93.181818181818187</v>
      </c>
      <c r="I41" s="138">
        <f t="shared" si="6"/>
        <v>100</v>
      </c>
      <c r="J41" s="138">
        <f t="shared" si="7"/>
        <v>106.81818181818181</v>
      </c>
      <c r="K41" s="138">
        <f t="shared" si="8"/>
        <v>111.36363636363636</v>
      </c>
      <c r="L41" s="254">
        <f t="shared" si="9"/>
        <v>120.45454545454545</v>
      </c>
      <c r="M41" s="251">
        <v>1100000</v>
      </c>
      <c r="N41" s="177">
        <v>1200000</v>
      </c>
      <c r="O41" s="177">
        <v>1400000</v>
      </c>
      <c r="P41" s="177">
        <v>1500000</v>
      </c>
      <c r="Q41" s="177">
        <v>2050000</v>
      </c>
      <c r="R41" s="177">
        <v>2200000</v>
      </c>
      <c r="S41" s="177">
        <v>2350000</v>
      </c>
      <c r="T41" s="177">
        <v>2450000</v>
      </c>
      <c r="U41" s="178">
        <v>2650000</v>
      </c>
    </row>
    <row r="42" spans="1:21" ht="16.5" customHeight="1" x14ac:dyDescent="0.25">
      <c r="A42" s="136" t="s">
        <v>327</v>
      </c>
      <c r="B42" s="137" t="s">
        <v>464</v>
      </c>
      <c r="C42" s="137" t="s">
        <v>553</v>
      </c>
      <c r="D42" s="138">
        <f t="shared" si="1"/>
        <v>50</v>
      </c>
      <c r="E42" s="138">
        <f t="shared" si="2"/>
        <v>54.545454545454547</v>
      </c>
      <c r="F42" s="138">
        <f t="shared" si="3"/>
        <v>63.636363636363633</v>
      </c>
      <c r="G42" s="138">
        <f t="shared" si="4"/>
        <v>68.181818181818187</v>
      </c>
      <c r="H42" s="138">
        <f t="shared" si="5"/>
        <v>93.181818181818187</v>
      </c>
      <c r="I42" s="138">
        <f t="shared" si="6"/>
        <v>100</v>
      </c>
      <c r="J42" s="138">
        <f t="shared" si="7"/>
        <v>106.81818181818181</v>
      </c>
      <c r="K42" s="138">
        <f t="shared" si="8"/>
        <v>111.36363636363636</v>
      </c>
      <c r="L42" s="254">
        <f t="shared" si="9"/>
        <v>120.45454545454545</v>
      </c>
      <c r="M42" s="251">
        <v>1100000</v>
      </c>
      <c r="N42" s="177">
        <v>1200000</v>
      </c>
      <c r="O42" s="177">
        <v>1400000</v>
      </c>
      <c r="P42" s="177">
        <v>1500000</v>
      </c>
      <c r="Q42" s="177">
        <v>2050000</v>
      </c>
      <c r="R42" s="177">
        <v>2200000</v>
      </c>
      <c r="S42" s="177">
        <v>2350000</v>
      </c>
      <c r="T42" s="177">
        <v>2450000</v>
      </c>
      <c r="U42" s="178">
        <v>2650000</v>
      </c>
    </row>
    <row r="43" spans="1:21" ht="16.5" customHeight="1" x14ac:dyDescent="0.25">
      <c r="A43" s="136" t="s">
        <v>327</v>
      </c>
      <c r="B43" s="137" t="s">
        <v>465</v>
      </c>
      <c r="C43" s="137" t="s">
        <v>549</v>
      </c>
      <c r="D43" s="138">
        <f t="shared" si="1"/>
        <v>68.181818181818187</v>
      </c>
      <c r="E43" s="138">
        <f t="shared" si="2"/>
        <v>72.727272727272734</v>
      </c>
      <c r="F43" s="138">
        <f t="shared" si="3"/>
        <v>84.090909090909093</v>
      </c>
      <c r="G43" s="138">
        <f t="shared" si="4"/>
        <v>88.63636363636364</v>
      </c>
      <c r="H43" s="138">
        <f t="shared" si="5"/>
        <v>120.45454545454545</v>
      </c>
      <c r="I43" s="138">
        <f t="shared" si="6"/>
        <v>136.36363636363637</v>
      </c>
      <c r="J43" s="138">
        <f t="shared" si="7"/>
        <v>143.18181818181819</v>
      </c>
      <c r="K43" s="138">
        <f t="shared" si="8"/>
        <v>147.72727272727272</v>
      </c>
      <c r="L43" s="254">
        <f t="shared" si="9"/>
        <v>152.27272727272728</v>
      </c>
      <c r="M43" s="251">
        <v>1500000</v>
      </c>
      <c r="N43" s="177">
        <v>1600000</v>
      </c>
      <c r="O43" s="177">
        <v>1850000</v>
      </c>
      <c r="P43" s="177">
        <v>1950000</v>
      </c>
      <c r="Q43" s="177">
        <v>2650000</v>
      </c>
      <c r="R43" s="177">
        <v>3000000</v>
      </c>
      <c r="S43" s="177">
        <v>3150000</v>
      </c>
      <c r="T43" s="177">
        <v>3250000</v>
      </c>
      <c r="U43" s="178">
        <v>3350000</v>
      </c>
    </row>
    <row r="44" spans="1:21" ht="16.5" customHeight="1" x14ac:dyDescent="0.25">
      <c r="A44" s="136" t="s">
        <v>327</v>
      </c>
      <c r="B44" s="137" t="s">
        <v>466</v>
      </c>
      <c r="C44" s="137" t="s">
        <v>549</v>
      </c>
      <c r="D44" s="138">
        <f t="shared" si="1"/>
        <v>68.181818181818187</v>
      </c>
      <c r="E44" s="138">
        <f t="shared" si="2"/>
        <v>72.727272727272734</v>
      </c>
      <c r="F44" s="138">
        <f t="shared" si="3"/>
        <v>84.090909090909093</v>
      </c>
      <c r="G44" s="138">
        <f t="shared" si="4"/>
        <v>88.63636363636364</v>
      </c>
      <c r="H44" s="138">
        <f t="shared" si="5"/>
        <v>120.45454545454545</v>
      </c>
      <c r="I44" s="138">
        <f t="shared" si="6"/>
        <v>136.36363636363637</v>
      </c>
      <c r="J44" s="138">
        <f t="shared" si="7"/>
        <v>143.18181818181819</v>
      </c>
      <c r="K44" s="138">
        <f t="shared" si="8"/>
        <v>147.72727272727272</v>
      </c>
      <c r="L44" s="254">
        <f t="shared" si="9"/>
        <v>152.27272727272728</v>
      </c>
      <c r="M44" s="251">
        <v>1500000</v>
      </c>
      <c r="N44" s="177">
        <v>1600000</v>
      </c>
      <c r="O44" s="177">
        <v>1850000</v>
      </c>
      <c r="P44" s="177">
        <v>1950000</v>
      </c>
      <c r="Q44" s="177">
        <v>2650000</v>
      </c>
      <c r="R44" s="177">
        <v>3000000</v>
      </c>
      <c r="S44" s="177">
        <v>3150000</v>
      </c>
      <c r="T44" s="177">
        <v>3250000</v>
      </c>
      <c r="U44" s="178">
        <v>3350000</v>
      </c>
    </row>
    <row r="45" spans="1:21" ht="16.5" customHeight="1" x14ac:dyDescent="0.25">
      <c r="A45" s="136" t="s">
        <v>327</v>
      </c>
      <c r="B45" s="137" t="s">
        <v>467</v>
      </c>
      <c r="C45" s="137" t="s">
        <v>549</v>
      </c>
      <c r="D45" s="138">
        <f t="shared" si="1"/>
        <v>68.181818181818187</v>
      </c>
      <c r="E45" s="138">
        <f t="shared" si="2"/>
        <v>72.727272727272734</v>
      </c>
      <c r="F45" s="138">
        <f t="shared" si="3"/>
        <v>84.090909090909093</v>
      </c>
      <c r="G45" s="138">
        <f t="shared" si="4"/>
        <v>88.63636363636364</v>
      </c>
      <c r="H45" s="138">
        <f t="shared" si="5"/>
        <v>120.45454545454545</v>
      </c>
      <c r="I45" s="138">
        <f t="shared" si="6"/>
        <v>136.36363636363637</v>
      </c>
      <c r="J45" s="138">
        <f t="shared" si="7"/>
        <v>143.18181818181819</v>
      </c>
      <c r="K45" s="138">
        <f t="shared" si="8"/>
        <v>147.72727272727272</v>
      </c>
      <c r="L45" s="254">
        <f t="shared" si="9"/>
        <v>152.27272727272728</v>
      </c>
      <c r="M45" s="251">
        <v>1500000</v>
      </c>
      <c r="N45" s="177">
        <v>1600000</v>
      </c>
      <c r="O45" s="177">
        <v>1850000</v>
      </c>
      <c r="P45" s="177">
        <v>1950000</v>
      </c>
      <c r="Q45" s="177">
        <v>2650000</v>
      </c>
      <c r="R45" s="177">
        <v>3000000</v>
      </c>
      <c r="S45" s="177">
        <v>3150000</v>
      </c>
      <c r="T45" s="177">
        <v>3250000</v>
      </c>
      <c r="U45" s="178">
        <v>3350000</v>
      </c>
    </row>
    <row r="46" spans="1:21" ht="16.5" customHeight="1" x14ac:dyDescent="0.25">
      <c r="A46" s="136" t="s">
        <v>327</v>
      </c>
      <c r="B46" s="137" t="s">
        <v>468</v>
      </c>
      <c r="C46" s="137" t="s">
        <v>554</v>
      </c>
      <c r="D46" s="138">
        <f t="shared" si="1"/>
        <v>77.272727272727266</v>
      </c>
      <c r="E46" s="138">
        <f t="shared" si="2"/>
        <v>81.818181818181813</v>
      </c>
      <c r="F46" s="138">
        <f t="shared" si="3"/>
        <v>97.727272727272734</v>
      </c>
      <c r="G46" s="138">
        <f t="shared" si="4"/>
        <v>102.27272727272727</v>
      </c>
      <c r="H46" s="138">
        <f t="shared" si="5"/>
        <v>134.09090909090909</v>
      </c>
      <c r="I46" s="138">
        <f t="shared" si="6"/>
        <v>145.45454545454547</v>
      </c>
      <c r="J46" s="138">
        <f t="shared" si="7"/>
        <v>152.27272727272728</v>
      </c>
      <c r="K46" s="138">
        <f t="shared" si="8"/>
        <v>161.36363636363637</v>
      </c>
      <c r="L46" s="254">
        <f t="shared" si="9"/>
        <v>165.90909090909091</v>
      </c>
      <c r="M46" s="251">
        <v>1700000</v>
      </c>
      <c r="N46" s="177">
        <v>1800000</v>
      </c>
      <c r="O46" s="177">
        <v>2150000</v>
      </c>
      <c r="P46" s="177">
        <v>2250000</v>
      </c>
      <c r="Q46" s="177">
        <v>2950000</v>
      </c>
      <c r="R46" s="177">
        <v>3200000</v>
      </c>
      <c r="S46" s="177">
        <v>3350000</v>
      </c>
      <c r="T46" s="177">
        <v>3550000</v>
      </c>
      <c r="U46" s="178">
        <v>3650000</v>
      </c>
    </row>
    <row r="47" spans="1:21" ht="16.5" customHeight="1" x14ac:dyDescent="0.25">
      <c r="A47" s="136" t="s">
        <v>327</v>
      </c>
      <c r="B47" s="137" t="s">
        <v>469</v>
      </c>
      <c r="C47" s="137" t="s">
        <v>554</v>
      </c>
      <c r="D47" s="138">
        <f t="shared" si="1"/>
        <v>86.36363636363636</v>
      </c>
      <c r="E47" s="138">
        <f t="shared" si="2"/>
        <v>90.909090909090907</v>
      </c>
      <c r="F47" s="138">
        <f t="shared" si="3"/>
        <v>113.63636363636364</v>
      </c>
      <c r="G47" s="138">
        <f t="shared" si="4"/>
        <v>118.18181818181819</v>
      </c>
      <c r="H47" s="138">
        <f t="shared" si="5"/>
        <v>152.27272727272728</v>
      </c>
      <c r="I47" s="138">
        <f t="shared" si="6"/>
        <v>163.63636363636363</v>
      </c>
      <c r="J47" s="138">
        <f t="shared" si="7"/>
        <v>170.45454545454547</v>
      </c>
      <c r="K47" s="138">
        <f t="shared" si="8"/>
        <v>179.54545454545453</v>
      </c>
      <c r="L47" s="254">
        <f t="shared" si="9"/>
        <v>188.63636363636363</v>
      </c>
      <c r="M47" s="251">
        <v>1900000</v>
      </c>
      <c r="N47" s="177">
        <v>2000000</v>
      </c>
      <c r="O47" s="177">
        <v>2500000</v>
      </c>
      <c r="P47" s="177">
        <v>2600000</v>
      </c>
      <c r="Q47" s="177">
        <v>3350000</v>
      </c>
      <c r="R47" s="177">
        <v>3600000</v>
      </c>
      <c r="S47" s="177">
        <v>3750000</v>
      </c>
      <c r="T47" s="177">
        <v>3950000</v>
      </c>
      <c r="U47" s="178">
        <v>4150000</v>
      </c>
    </row>
    <row r="48" spans="1:21" ht="16.5" customHeight="1" x14ac:dyDescent="0.25">
      <c r="A48" s="136" t="s">
        <v>327</v>
      </c>
      <c r="B48" s="137" t="s">
        <v>470</v>
      </c>
      <c r="C48" s="137" t="s">
        <v>554</v>
      </c>
      <c r="D48" s="138">
        <f t="shared" si="1"/>
        <v>95.454545454545453</v>
      </c>
      <c r="E48" s="138">
        <f t="shared" si="2"/>
        <v>100</v>
      </c>
      <c r="F48" s="138">
        <f t="shared" si="3"/>
        <v>118.18181818181819</v>
      </c>
      <c r="G48" s="138">
        <f t="shared" si="4"/>
        <v>122.72727272727273</v>
      </c>
      <c r="H48" s="138">
        <f t="shared" si="5"/>
        <v>156.81818181818181</v>
      </c>
      <c r="I48" s="138">
        <f t="shared" si="6"/>
        <v>172.72727272727272</v>
      </c>
      <c r="J48" s="138">
        <f t="shared" si="7"/>
        <v>179.54545454545453</v>
      </c>
      <c r="K48" s="138">
        <f t="shared" si="8"/>
        <v>184.09090909090909</v>
      </c>
      <c r="L48" s="254">
        <f t="shared" si="9"/>
        <v>188.63636363636363</v>
      </c>
      <c r="M48" s="251">
        <v>2100000</v>
      </c>
      <c r="N48" s="177">
        <v>2200000</v>
      </c>
      <c r="O48" s="177">
        <v>2600000</v>
      </c>
      <c r="P48" s="177">
        <v>2700000</v>
      </c>
      <c r="Q48" s="177">
        <v>3450000</v>
      </c>
      <c r="R48" s="177">
        <v>3800000</v>
      </c>
      <c r="S48" s="177">
        <v>3950000</v>
      </c>
      <c r="T48" s="177">
        <v>4050000</v>
      </c>
      <c r="U48" s="178">
        <v>4150000</v>
      </c>
    </row>
    <row r="49" spans="1:21" ht="16.5" customHeight="1" x14ac:dyDescent="0.25">
      <c r="A49" s="136" t="s">
        <v>327</v>
      </c>
      <c r="B49" s="137" t="s">
        <v>471</v>
      </c>
      <c r="C49" s="137" t="s">
        <v>555</v>
      </c>
      <c r="D49" s="138">
        <f t="shared" si="1"/>
        <v>90.909090909090907</v>
      </c>
      <c r="E49" s="138">
        <f t="shared" si="2"/>
        <v>95.454545454545453</v>
      </c>
      <c r="F49" s="138">
        <f t="shared" si="3"/>
        <v>111.36363636363636</v>
      </c>
      <c r="G49" s="138">
        <f t="shared" si="4"/>
        <v>115.90909090909091</v>
      </c>
      <c r="H49" s="138">
        <f t="shared" si="5"/>
        <v>147.72727272727272</v>
      </c>
      <c r="I49" s="138">
        <f t="shared" si="6"/>
        <v>159.09090909090909</v>
      </c>
      <c r="J49" s="138">
        <f t="shared" si="7"/>
        <v>165.90909090909091</v>
      </c>
      <c r="K49" s="138">
        <f t="shared" si="8"/>
        <v>175</v>
      </c>
      <c r="L49" s="254">
        <f t="shared" si="9"/>
        <v>179.54545454545453</v>
      </c>
      <c r="M49" s="251">
        <v>2000000</v>
      </c>
      <c r="N49" s="177">
        <v>2100000</v>
      </c>
      <c r="O49" s="177">
        <v>2450000</v>
      </c>
      <c r="P49" s="177">
        <v>2550000</v>
      </c>
      <c r="Q49" s="177">
        <v>3250000</v>
      </c>
      <c r="R49" s="177">
        <v>3500000</v>
      </c>
      <c r="S49" s="177">
        <v>3650000</v>
      </c>
      <c r="T49" s="177">
        <v>3850000</v>
      </c>
      <c r="U49" s="178">
        <v>3950000</v>
      </c>
    </row>
    <row r="50" spans="1:21" ht="16.5" customHeight="1" x14ac:dyDescent="0.25">
      <c r="A50" s="136" t="s">
        <v>327</v>
      </c>
      <c r="B50" s="137" t="s">
        <v>472</v>
      </c>
      <c r="C50" s="137" t="s">
        <v>555</v>
      </c>
      <c r="D50" s="138">
        <f t="shared" si="1"/>
        <v>90.909090909090907</v>
      </c>
      <c r="E50" s="138">
        <f t="shared" si="2"/>
        <v>95.454545454545453</v>
      </c>
      <c r="F50" s="138">
        <f t="shared" si="3"/>
        <v>111.36363636363636</v>
      </c>
      <c r="G50" s="138">
        <f t="shared" si="4"/>
        <v>115.90909090909091</v>
      </c>
      <c r="H50" s="138">
        <f t="shared" si="5"/>
        <v>147.72727272727272</v>
      </c>
      <c r="I50" s="138">
        <f t="shared" si="6"/>
        <v>159.09090909090909</v>
      </c>
      <c r="J50" s="138">
        <f t="shared" si="7"/>
        <v>165.90909090909091</v>
      </c>
      <c r="K50" s="138">
        <f t="shared" si="8"/>
        <v>175</v>
      </c>
      <c r="L50" s="254">
        <f t="shared" si="9"/>
        <v>179.54545454545453</v>
      </c>
      <c r="M50" s="251">
        <v>2000000</v>
      </c>
      <c r="N50" s="177">
        <v>2100000</v>
      </c>
      <c r="O50" s="177">
        <v>2450000</v>
      </c>
      <c r="P50" s="177">
        <v>2550000</v>
      </c>
      <c r="Q50" s="177">
        <v>3250000</v>
      </c>
      <c r="R50" s="177">
        <v>3500000</v>
      </c>
      <c r="S50" s="177">
        <v>3650000</v>
      </c>
      <c r="T50" s="177">
        <v>3850000</v>
      </c>
      <c r="U50" s="178">
        <v>3950000</v>
      </c>
    </row>
    <row r="51" spans="1:21" ht="16.5" customHeight="1" x14ac:dyDescent="0.25">
      <c r="A51" s="136" t="s">
        <v>327</v>
      </c>
      <c r="B51" s="137" t="s">
        <v>473</v>
      </c>
      <c r="C51" s="137" t="s">
        <v>555</v>
      </c>
      <c r="D51" s="138">
        <f t="shared" si="1"/>
        <v>95.454545454545453</v>
      </c>
      <c r="E51" s="138">
        <f t="shared" si="2"/>
        <v>100</v>
      </c>
      <c r="F51" s="138">
        <f t="shared" si="3"/>
        <v>115.90909090909091</v>
      </c>
      <c r="G51" s="138">
        <f t="shared" si="4"/>
        <v>120.45454545454545</v>
      </c>
      <c r="H51" s="138">
        <f t="shared" si="5"/>
        <v>152.27272727272728</v>
      </c>
      <c r="I51" s="138">
        <f t="shared" si="6"/>
        <v>163.63636363636363</v>
      </c>
      <c r="J51" s="138">
        <f t="shared" si="7"/>
        <v>170.45454545454547</v>
      </c>
      <c r="K51" s="138">
        <f t="shared" si="8"/>
        <v>179.54545454545453</v>
      </c>
      <c r="L51" s="254">
        <f t="shared" si="9"/>
        <v>184.09090909090909</v>
      </c>
      <c r="M51" s="251">
        <v>2100000</v>
      </c>
      <c r="N51" s="177">
        <v>2200000</v>
      </c>
      <c r="O51" s="177">
        <v>2550000</v>
      </c>
      <c r="P51" s="177">
        <v>2650000</v>
      </c>
      <c r="Q51" s="177">
        <v>3350000</v>
      </c>
      <c r="R51" s="177">
        <v>3600000</v>
      </c>
      <c r="S51" s="177">
        <v>3750000</v>
      </c>
      <c r="T51" s="177">
        <v>3950000</v>
      </c>
      <c r="U51" s="178">
        <v>4050000</v>
      </c>
    </row>
    <row r="52" spans="1:21" ht="16.5" customHeight="1" x14ac:dyDescent="0.25">
      <c r="A52" s="136" t="s">
        <v>327</v>
      </c>
      <c r="B52" s="137" t="s">
        <v>474</v>
      </c>
      <c r="C52" s="137" t="s">
        <v>556</v>
      </c>
      <c r="D52" s="138">
        <f t="shared" si="1"/>
        <v>68.181818181818187</v>
      </c>
      <c r="E52" s="138">
        <f t="shared" si="2"/>
        <v>72.727272727272734</v>
      </c>
      <c r="F52" s="138">
        <f t="shared" si="3"/>
        <v>86.36363636363636</v>
      </c>
      <c r="G52" s="138">
        <f t="shared" si="4"/>
        <v>90.909090909090907</v>
      </c>
      <c r="H52" s="138">
        <f t="shared" si="5"/>
        <v>125</v>
      </c>
      <c r="I52" s="138">
        <f t="shared" si="6"/>
        <v>136.36363636363637</v>
      </c>
      <c r="J52" s="138">
        <f t="shared" si="7"/>
        <v>143.18181818181819</v>
      </c>
      <c r="K52" s="138">
        <f t="shared" si="8"/>
        <v>147.72727272727272</v>
      </c>
      <c r="L52" s="254">
        <f t="shared" si="9"/>
        <v>152.27272727272728</v>
      </c>
      <c r="M52" s="251">
        <v>1500000</v>
      </c>
      <c r="N52" s="177">
        <v>1600000</v>
      </c>
      <c r="O52" s="177">
        <v>1900000</v>
      </c>
      <c r="P52" s="177">
        <v>2000000</v>
      </c>
      <c r="Q52" s="177">
        <v>2750000</v>
      </c>
      <c r="R52" s="177">
        <v>3000000</v>
      </c>
      <c r="S52" s="177">
        <v>3150000</v>
      </c>
      <c r="T52" s="177">
        <v>3250000</v>
      </c>
      <c r="U52" s="178">
        <v>3350000</v>
      </c>
    </row>
    <row r="53" spans="1:21" ht="16.5" customHeight="1" x14ac:dyDescent="0.25">
      <c r="A53" s="136" t="s">
        <v>327</v>
      </c>
      <c r="B53" s="137" t="s">
        <v>475</v>
      </c>
      <c r="C53" s="137" t="s">
        <v>556</v>
      </c>
      <c r="D53" s="138">
        <f t="shared" si="1"/>
        <v>72.727272727272734</v>
      </c>
      <c r="E53" s="138">
        <f t="shared" si="2"/>
        <v>77.272727272727266</v>
      </c>
      <c r="F53" s="138">
        <f t="shared" si="3"/>
        <v>88.63636363636364</v>
      </c>
      <c r="G53" s="138">
        <f t="shared" si="4"/>
        <v>93.181818181818187</v>
      </c>
      <c r="H53" s="138">
        <f t="shared" si="5"/>
        <v>125</v>
      </c>
      <c r="I53" s="138">
        <f t="shared" si="6"/>
        <v>140.90909090909091</v>
      </c>
      <c r="J53" s="138">
        <f t="shared" si="7"/>
        <v>147.72727272727272</v>
      </c>
      <c r="K53" s="138">
        <f t="shared" si="8"/>
        <v>152.27272727272728</v>
      </c>
      <c r="L53" s="254">
        <f t="shared" si="9"/>
        <v>156.81818181818181</v>
      </c>
      <c r="M53" s="251">
        <v>1600000</v>
      </c>
      <c r="N53" s="177">
        <v>1700000</v>
      </c>
      <c r="O53" s="177">
        <v>1950000</v>
      </c>
      <c r="P53" s="177">
        <v>2050000</v>
      </c>
      <c r="Q53" s="177">
        <v>2750000</v>
      </c>
      <c r="R53" s="177">
        <v>3100000</v>
      </c>
      <c r="S53" s="177">
        <v>3250000</v>
      </c>
      <c r="T53" s="177">
        <v>3350000</v>
      </c>
      <c r="U53" s="178">
        <v>3450000</v>
      </c>
    </row>
    <row r="54" spans="1:21" ht="16.5" customHeight="1" x14ac:dyDescent="0.25">
      <c r="A54" s="136" t="s">
        <v>327</v>
      </c>
      <c r="B54" s="137" t="s">
        <v>476</v>
      </c>
      <c r="C54" s="137" t="s">
        <v>556</v>
      </c>
      <c r="D54" s="138">
        <f t="shared" si="1"/>
        <v>72.727272727272734</v>
      </c>
      <c r="E54" s="138">
        <f t="shared" si="2"/>
        <v>77.272727272727266</v>
      </c>
      <c r="F54" s="138">
        <f t="shared" si="3"/>
        <v>88.63636363636364</v>
      </c>
      <c r="G54" s="138">
        <f t="shared" si="4"/>
        <v>93.181818181818187</v>
      </c>
      <c r="H54" s="138">
        <f t="shared" si="5"/>
        <v>125</v>
      </c>
      <c r="I54" s="138">
        <f t="shared" si="6"/>
        <v>140.90909090909091</v>
      </c>
      <c r="J54" s="138">
        <f t="shared" si="7"/>
        <v>147.72727272727272</v>
      </c>
      <c r="K54" s="138">
        <f t="shared" si="8"/>
        <v>152.27272727272728</v>
      </c>
      <c r="L54" s="254">
        <f t="shared" si="9"/>
        <v>156.81818181818181</v>
      </c>
      <c r="M54" s="251">
        <v>1600000</v>
      </c>
      <c r="N54" s="177">
        <v>1700000</v>
      </c>
      <c r="O54" s="177">
        <v>1950000</v>
      </c>
      <c r="P54" s="177">
        <v>2050000</v>
      </c>
      <c r="Q54" s="177">
        <v>2750000</v>
      </c>
      <c r="R54" s="177">
        <v>3100000</v>
      </c>
      <c r="S54" s="177">
        <v>3250000</v>
      </c>
      <c r="T54" s="177">
        <v>3350000</v>
      </c>
      <c r="U54" s="178">
        <v>3450000</v>
      </c>
    </row>
    <row r="55" spans="1:21" ht="16.5" customHeight="1" x14ac:dyDescent="0.25">
      <c r="A55" s="136" t="s">
        <v>327</v>
      </c>
      <c r="B55" s="137" t="s">
        <v>477</v>
      </c>
      <c r="C55" s="137"/>
      <c r="D55" s="138">
        <f t="shared" si="1"/>
        <v>72.727272727272734</v>
      </c>
      <c r="E55" s="138">
        <f t="shared" si="2"/>
        <v>77.272727272727266</v>
      </c>
      <c r="F55" s="138">
        <f t="shared" si="3"/>
        <v>88.63636363636364</v>
      </c>
      <c r="G55" s="138">
        <f t="shared" si="4"/>
        <v>93.181818181818187</v>
      </c>
      <c r="H55" s="138">
        <f t="shared" si="5"/>
        <v>125</v>
      </c>
      <c r="I55" s="138">
        <f t="shared" si="6"/>
        <v>136.36363636363637</v>
      </c>
      <c r="J55" s="138">
        <f t="shared" si="7"/>
        <v>143.18181818181819</v>
      </c>
      <c r="K55" s="138">
        <f t="shared" si="8"/>
        <v>147.72727272727272</v>
      </c>
      <c r="L55" s="254">
        <f t="shared" si="9"/>
        <v>152.27272727272728</v>
      </c>
      <c r="M55" s="251">
        <v>1600000</v>
      </c>
      <c r="N55" s="177">
        <v>1700000</v>
      </c>
      <c r="O55" s="177">
        <v>1950000</v>
      </c>
      <c r="P55" s="177">
        <v>2050000</v>
      </c>
      <c r="Q55" s="177">
        <v>2750000</v>
      </c>
      <c r="R55" s="177">
        <v>3000000</v>
      </c>
      <c r="S55" s="177">
        <v>3150000</v>
      </c>
      <c r="T55" s="177">
        <v>3250000</v>
      </c>
      <c r="U55" s="178">
        <v>3350000</v>
      </c>
    </row>
    <row r="56" spans="1:21" ht="16.5" customHeight="1" x14ac:dyDescent="0.25">
      <c r="A56" s="136" t="s">
        <v>327</v>
      </c>
      <c r="B56" s="137" t="s">
        <v>478</v>
      </c>
      <c r="C56" s="137"/>
      <c r="D56" s="138">
        <f t="shared" si="1"/>
        <v>77.272727272727266</v>
      </c>
      <c r="E56" s="138">
        <f t="shared" si="2"/>
        <v>81.818181818181813</v>
      </c>
      <c r="F56" s="138">
        <f t="shared" si="3"/>
        <v>93.181818181818187</v>
      </c>
      <c r="G56" s="138">
        <f t="shared" si="4"/>
        <v>97.727272727272734</v>
      </c>
      <c r="H56" s="138">
        <f t="shared" si="5"/>
        <v>129.54545454545453</v>
      </c>
      <c r="I56" s="138">
        <f t="shared" si="6"/>
        <v>145.45454545454547</v>
      </c>
      <c r="J56" s="138">
        <f t="shared" si="7"/>
        <v>152.27272727272728</v>
      </c>
      <c r="K56" s="138">
        <f t="shared" si="8"/>
        <v>156.81818181818181</v>
      </c>
      <c r="L56" s="254">
        <f t="shared" si="9"/>
        <v>161.36363636363637</v>
      </c>
      <c r="M56" s="251">
        <v>1700000</v>
      </c>
      <c r="N56" s="177">
        <v>1800000</v>
      </c>
      <c r="O56" s="177">
        <v>2050000</v>
      </c>
      <c r="P56" s="177">
        <v>2150000</v>
      </c>
      <c r="Q56" s="177">
        <v>2850000</v>
      </c>
      <c r="R56" s="177">
        <v>3200000</v>
      </c>
      <c r="S56" s="177">
        <v>3350000</v>
      </c>
      <c r="T56" s="177">
        <v>3450000</v>
      </c>
      <c r="U56" s="178">
        <v>3550000</v>
      </c>
    </row>
    <row r="57" spans="1:21" ht="16.5" customHeight="1" x14ac:dyDescent="0.25">
      <c r="A57" s="136" t="s">
        <v>327</v>
      </c>
      <c r="B57" s="137" t="s">
        <v>479</v>
      </c>
      <c r="C57" s="137"/>
      <c r="D57" s="138">
        <f t="shared" si="1"/>
        <v>90.909090909090907</v>
      </c>
      <c r="E57" s="138">
        <f t="shared" si="2"/>
        <v>95.454545454545453</v>
      </c>
      <c r="F57" s="138">
        <f t="shared" si="3"/>
        <v>109.09090909090909</v>
      </c>
      <c r="G57" s="138">
        <f t="shared" si="4"/>
        <v>113.63636363636364</v>
      </c>
      <c r="H57" s="138">
        <f t="shared" si="5"/>
        <v>156.81818181818181</v>
      </c>
      <c r="I57" s="138">
        <f t="shared" si="6"/>
        <v>168.18181818181819</v>
      </c>
      <c r="J57" s="138">
        <f t="shared" si="7"/>
        <v>175</v>
      </c>
      <c r="K57" s="138">
        <f t="shared" si="8"/>
        <v>179.54545454545453</v>
      </c>
      <c r="L57" s="254">
        <f t="shared" si="9"/>
        <v>184.09090909090909</v>
      </c>
      <c r="M57" s="251">
        <v>2000000</v>
      </c>
      <c r="N57" s="177">
        <v>2100000</v>
      </c>
      <c r="O57" s="177">
        <v>2400000</v>
      </c>
      <c r="P57" s="177">
        <v>2500000</v>
      </c>
      <c r="Q57" s="177">
        <v>3450000</v>
      </c>
      <c r="R57" s="177">
        <v>3700000</v>
      </c>
      <c r="S57" s="177">
        <v>3850000</v>
      </c>
      <c r="T57" s="177">
        <v>3950000</v>
      </c>
      <c r="U57" s="178">
        <v>4050000</v>
      </c>
    </row>
    <row r="58" spans="1:21" ht="16.5" customHeight="1" x14ac:dyDescent="0.25">
      <c r="A58" s="136" t="s">
        <v>327</v>
      </c>
      <c r="B58" s="137" t="s">
        <v>480</v>
      </c>
      <c r="C58" s="137"/>
      <c r="D58" s="138">
        <f t="shared" si="1"/>
        <v>100</v>
      </c>
      <c r="E58" s="138">
        <f t="shared" si="2"/>
        <v>104.54545454545455</v>
      </c>
      <c r="F58" s="138">
        <f t="shared" si="3"/>
        <v>118.18181818181819</v>
      </c>
      <c r="G58" s="138">
        <f t="shared" si="4"/>
        <v>122.72727272727273</v>
      </c>
      <c r="H58" s="138">
        <f t="shared" si="5"/>
        <v>170.45454545454547</v>
      </c>
      <c r="I58" s="138">
        <f t="shared" si="6"/>
        <v>181.81818181818181</v>
      </c>
      <c r="J58" s="138">
        <f t="shared" si="7"/>
        <v>188.63636363636363</v>
      </c>
      <c r="K58" s="138">
        <f t="shared" si="8"/>
        <v>193.18181818181819</v>
      </c>
      <c r="L58" s="254">
        <f t="shared" si="9"/>
        <v>197.72727272727272</v>
      </c>
      <c r="M58" s="251">
        <v>2200000</v>
      </c>
      <c r="N58" s="177">
        <v>2300000</v>
      </c>
      <c r="O58" s="177">
        <v>2600000</v>
      </c>
      <c r="P58" s="177">
        <v>2700000</v>
      </c>
      <c r="Q58" s="177">
        <v>3750000</v>
      </c>
      <c r="R58" s="177">
        <v>4000000</v>
      </c>
      <c r="S58" s="177">
        <v>4150000</v>
      </c>
      <c r="T58" s="177">
        <v>4250000</v>
      </c>
      <c r="U58" s="178">
        <v>4350000</v>
      </c>
    </row>
    <row r="59" spans="1:21" ht="16.5" customHeight="1" x14ac:dyDescent="0.25">
      <c r="A59" s="136" t="s">
        <v>327</v>
      </c>
      <c r="B59" s="137" t="s">
        <v>332</v>
      </c>
      <c r="C59" s="137"/>
      <c r="D59" s="138">
        <f t="shared" si="1"/>
        <v>100</v>
      </c>
      <c r="E59" s="138">
        <f t="shared" si="2"/>
        <v>104.54545454545455</v>
      </c>
      <c r="F59" s="138">
        <f t="shared" si="3"/>
        <v>118.18181818181819</v>
      </c>
      <c r="G59" s="138">
        <f t="shared" si="4"/>
        <v>122.72727272727273</v>
      </c>
      <c r="H59" s="138">
        <f t="shared" si="5"/>
        <v>170.45454545454547</v>
      </c>
      <c r="I59" s="138">
        <f t="shared" si="6"/>
        <v>181.81818181818181</v>
      </c>
      <c r="J59" s="138">
        <f t="shared" si="7"/>
        <v>188.63636363636363</v>
      </c>
      <c r="K59" s="138">
        <f t="shared" si="8"/>
        <v>9.0909090909090917</v>
      </c>
      <c r="L59" s="254">
        <f t="shared" si="9"/>
        <v>9.0909090909090917</v>
      </c>
      <c r="M59" s="251">
        <v>2200000</v>
      </c>
      <c r="N59" s="177">
        <v>2300000</v>
      </c>
      <c r="O59" s="177">
        <v>2600000</v>
      </c>
      <c r="P59" s="177">
        <v>2700000</v>
      </c>
      <c r="Q59" s="177">
        <v>3750000</v>
      </c>
      <c r="R59" s="177">
        <v>4000000</v>
      </c>
      <c r="S59" s="177">
        <v>4150000</v>
      </c>
      <c r="T59" s="177">
        <v>200000</v>
      </c>
      <c r="U59" s="178">
        <v>200000</v>
      </c>
    </row>
    <row r="60" spans="1:21" ht="16.5" customHeight="1" x14ac:dyDescent="0.25">
      <c r="A60" s="136" t="s">
        <v>327</v>
      </c>
      <c r="B60" s="137" t="s">
        <v>481</v>
      </c>
      <c r="C60" s="137"/>
      <c r="D60" s="138">
        <f t="shared" si="1"/>
        <v>90.909090909090907</v>
      </c>
      <c r="E60" s="138">
        <f t="shared" si="2"/>
        <v>95.454545454545453</v>
      </c>
      <c r="F60" s="138">
        <f t="shared" si="3"/>
        <v>109.09090909090909</v>
      </c>
      <c r="G60" s="138">
        <f t="shared" si="4"/>
        <v>113.63636363636364</v>
      </c>
      <c r="H60" s="138">
        <f t="shared" si="5"/>
        <v>156.81818181818181</v>
      </c>
      <c r="I60" s="138">
        <f t="shared" si="6"/>
        <v>172.72727272727272</v>
      </c>
      <c r="J60" s="138">
        <f t="shared" si="7"/>
        <v>179.54545454545453</v>
      </c>
      <c r="K60" s="138">
        <f t="shared" si="8"/>
        <v>188.63636363636363</v>
      </c>
      <c r="L60" s="254">
        <f t="shared" si="9"/>
        <v>197.72727272727272</v>
      </c>
      <c r="M60" s="251">
        <v>2000000</v>
      </c>
      <c r="N60" s="177">
        <v>2100000</v>
      </c>
      <c r="O60" s="177">
        <v>2400000</v>
      </c>
      <c r="P60" s="177">
        <v>2500000</v>
      </c>
      <c r="Q60" s="177">
        <v>3450000</v>
      </c>
      <c r="R60" s="177">
        <v>3800000</v>
      </c>
      <c r="S60" s="177">
        <v>3950000</v>
      </c>
      <c r="T60" s="177">
        <v>4150000</v>
      </c>
      <c r="U60" s="178">
        <v>4350000</v>
      </c>
    </row>
    <row r="61" spans="1:21" ht="16.5" customHeight="1" x14ac:dyDescent="0.25">
      <c r="A61" s="136" t="s">
        <v>327</v>
      </c>
      <c r="B61" s="137" t="s">
        <v>482</v>
      </c>
      <c r="C61" s="137"/>
      <c r="D61" s="138">
        <f t="shared" si="1"/>
        <v>109.09090909090909</v>
      </c>
      <c r="E61" s="138">
        <f t="shared" si="2"/>
        <v>113.63636363636364</v>
      </c>
      <c r="F61" s="138">
        <f t="shared" si="3"/>
        <v>131.81818181818181</v>
      </c>
      <c r="G61" s="138">
        <f t="shared" si="4"/>
        <v>136.36363636363637</v>
      </c>
      <c r="H61" s="138">
        <f t="shared" si="5"/>
        <v>170.45454545454547</v>
      </c>
      <c r="I61" s="138">
        <f t="shared" si="6"/>
        <v>200</v>
      </c>
      <c r="J61" s="138">
        <f t="shared" si="7"/>
        <v>206.81818181818181</v>
      </c>
      <c r="K61" s="138">
        <f t="shared" si="8"/>
        <v>211.36363636363637</v>
      </c>
      <c r="L61" s="254">
        <f t="shared" si="9"/>
        <v>215.90909090909091</v>
      </c>
      <c r="M61" s="251">
        <v>2400000</v>
      </c>
      <c r="N61" s="177">
        <v>2500000</v>
      </c>
      <c r="O61" s="177">
        <v>2900000</v>
      </c>
      <c r="P61" s="177">
        <v>3000000</v>
      </c>
      <c r="Q61" s="177">
        <v>3750000</v>
      </c>
      <c r="R61" s="177">
        <v>4400000</v>
      </c>
      <c r="S61" s="177">
        <v>4550000</v>
      </c>
      <c r="T61" s="177">
        <v>4650000</v>
      </c>
      <c r="U61" s="178">
        <v>4750000</v>
      </c>
    </row>
    <row r="62" spans="1:21" ht="16.5" customHeight="1" x14ac:dyDescent="0.25">
      <c r="A62" s="136" t="s">
        <v>327</v>
      </c>
      <c r="B62" s="137" t="s">
        <v>333</v>
      </c>
      <c r="C62" s="137"/>
      <c r="D62" s="138">
        <f>E62-9</f>
        <v>150.18181818181819</v>
      </c>
      <c r="E62" s="138">
        <f>F62-9</f>
        <v>159.18181818181819</v>
      </c>
      <c r="F62" s="138">
        <f t="shared" si="3"/>
        <v>168.18181818181819</v>
      </c>
      <c r="G62" s="138"/>
      <c r="H62" s="138"/>
      <c r="I62" s="138"/>
      <c r="J62" s="138"/>
      <c r="K62" s="138"/>
      <c r="L62" s="254"/>
      <c r="M62" s="251">
        <v>200000</v>
      </c>
      <c r="N62" s="177">
        <v>200000</v>
      </c>
      <c r="O62" s="177">
        <v>3700000</v>
      </c>
      <c r="P62" s="177">
        <v>200000</v>
      </c>
      <c r="Q62" s="177">
        <v>200000</v>
      </c>
      <c r="R62" s="177">
        <v>200000</v>
      </c>
      <c r="S62" s="177">
        <v>200000</v>
      </c>
      <c r="T62" s="177">
        <v>200000</v>
      </c>
      <c r="U62" s="178">
        <v>200000</v>
      </c>
    </row>
    <row r="63" spans="1:21" ht="16.5" customHeight="1" x14ac:dyDescent="0.25">
      <c r="A63" s="136" t="s">
        <v>327</v>
      </c>
      <c r="B63" s="137" t="s">
        <v>334</v>
      </c>
      <c r="C63" s="137"/>
      <c r="D63" s="138">
        <f t="shared" si="1"/>
        <v>118.18181818181819</v>
      </c>
      <c r="E63" s="138">
        <f t="shared" si="2"/>
        <v>122.72727272727273</v>
      </c>
      <c r="F63" s="138">
        <f t="shared" si="3"/>
        <v>140.90909090909091</v>
      </c>
      <c r="G63" s="138">
        <f t="shared" si="4"/>
        <v>145.45454545454547</v>
      </c>
      <c r="H63" s="138">
        <f t="shared" si="5"/>
        <v>184.09090909090909</v>
      </c>
      <c r="I63" s="138">
        <f t="shared" si="6"/>
        <v>213.63636363636363</v>
      </c>
      <c r="J63" s="138">
        <f t="shared" si="7"/>
        <v>220.45454545454547</v>
      </c>
      <c r="K63" s="138">
        <f t="shared" si="8"/>
        <v>225</v>
      </c>
      <c r="L63" s="254">
        <f t="shared" si="9"/>
        <v>229.54545454545453</v>
      </c>
      <c r="M63" s="251">
        <v>2600000</v>
      </c>
      <c r="N63" s="177">
        <v>2700000</v>
      </c>
      <c r="O63" s="177">
        <v>3100000</v>
      </c>
      <c r="P63" s="177">
        <v>3200000</v>
      </c>
      <c r="Q63" s="177">
        <v>4050000</v>
      </c>
      <c r="R63" s="177">
        <v>4700000</v>
      </c>
      <c r="S63" s="177">
        <v>4850000</v>
      </c>
      <c r="T63" s="177">
        <v>4950000</v>
      </c>
      <c r="U63" s="178">
        <v>5050000</v>
      </c>
    </row>
    <row r="64" spans="1:21" ht="16.5" customHeight="1" x14ac:dyDescent="0.25">
      <c r="A64" s="136" t="s">
        <v>327</v>
      </c>
      <c r="B64" s="137" t="s">
        <v>334</v>
      </c>
      <c r="C64" s="137"/>
      <c r="D64" s="138">
        <f t="shared" si="1"/>
        <v>122.72727272727273</v>
      </c>
      <c r="E64" s="138">
        <f t="shared" si="2"/>
        <v>127.27272727272727</v>
      </c>
      <c r="F64" s="138">
        <f t="shared" si="3"/>
        <v>145.45454545454547</v>
      </c>
      <c r="G64" s="138">
        <f t="shared" si="4"/>
        <v>150</v>
      </c>
      <c r="H64" s="138">
        <f t="shared" si="5"/>
        <v>193.18181818181819</v>
      </c>
      <c r="I64" s="138">
        <f t="shared" si="6"/>
        <v>222.72727272727272</v>
      </c>
      <c r="J64" s="138">
        <f t="shared" si="7"/>
        <v>229.54545454545453</v>
      </c>
      <c r="K64" s="138">
        <f t="shared" si="8"/>
        <v>234.09090909090909</v>
      </c>
      <c r="L64" s="254">
        <f t="shared" si="9"/>
        <v>238.63636363636363</v>
      </c>
      <c r="M64" s="251">
        <v>2700000</v>
      </c>
      <c r="N64" s="177">
        <v>2800000</v>
      </c>
      <c r="O64" s="177">
        <v>3200000</v>
      </c>
      <c r="P64" s="177">
        <v>3300000</v>
      </c>
      <c r="Q64" s="177">
        <v>4250000</v>
      </c>
      <c r="R64" s="177">
        <v>4900000</v>
      </c>
      <c r="S64" s="177">
        <v>5050000</v>
      </c>
      <c r="T64" s="177">
        <v>5150000</v>
      </c>
      <c r="U64" s="178">
        <v>5250000</v>
      </c>
    </row>
    <row r="65" spans="1:21" ht="16.5" customHeight="1" x14ac:dyDescent="0.25">
      <c r="A65" s="136" t="s">
        <v>327</v>
      </c>
      <c r="B65" s="137" t="s">
        <v>483</v>
      </c>
      <c r="C65" s="137"/>
      <c r="D65" s="138">
        <f t="shared" si="1"/>
        <v>118.18181818181819</v>
      </c>
      <c r="E65" s="138">
        <f t="shared" si="2"/>
        <v>122.72727272727273</v>
      </c>
      <c r="F65" s="138">
        <f t="shared" si="3"/>
        <v>140.90909090909091</v>
      </c>
      <c r="G65" s="138">
        <f t="shared" si="4"/>
        <v>145.45454545454547</v>
      </c>
      <c r="H65" s="138">
        <f t="shared" si="5"/>
        <v>184.09090909090909</v>
      </c>
      <c r="I65" s="138">
        <f t="shared" si="6"/>
        <v>213.63636363636363</v>
      </c>
      <c r="J65" s="138">
        <f t="shared" si="7"/>
        <v>220.45454545454547</v>
      </c>
      <c r="K65" s="138">
        <f t="shared" si="8"/>
        <v>225</v>
      </c>
      <c r="L65" s="254">
        <f t="shared" si="9"/>
        <v>229.54545454545453</v>
      </c>
      <c r="M65" s="251">
        <v>2600000</v>
      </c>
      <c r="N65" s="177">
        <v>2700000</v>
      </c>
      <c r="O65" s="177">
        <v>3100000</v>
      </c>
      <c r="P65" s="177">
        <v>3200000</v>
      </c>
      <c r="Q65" s="177">
        <v>4050000</v>
      </c>
      <c r="R65" s="177">
        <v>4700000</v>
      </c>
      <c r="S65" s="177">
        <v>4850000</v>
      </c>
      <c r="T65" s="177">
        <v>4950000</v>
      </c>
      <c r="U65" s="178">
        <v>5050000</v>
      </c>
    </row>
    <row r="66" spans="1:21" ht="16.5" customHeight="1" x14ac:dyDescent="0.25">
      <c r="A66" s="136" t="s">
        <v>327</v>
      </c>
      <c r="B66" s="137" t="s">
        <v>484</v>
      </c>
      <c r="C66" s="137"/>
      <c r="D66" s="138">
        <f t="shared" si="1"/>
        <v>113.63636363636364</v>
      </c>
      <c r="E66" s="138">
        <f t="shared" si="2"/>
        <v>118.18181818181819</v>
      </c>
      <c r="F66" s="138">
        <f t="shared" si="3"/>
        <v>136.36363636363637</v>
      </c>
      <c r="G66" s="138">
        <f t="shared" si="4"/>
        <v>140.90909090909091</v>
      </c>
      <c r="H66" s="138">
        <f t="shared" si="5"/>
        <v>179.54545454545453</v>
      </c>
      <c r="I66" s="138">
        <f t="shared" si="6"/>
        <v>209.09090909090909</v>
      </c>
      <c r="J66" s="138">
        <f t="shared" si="7"/>
        <v>215.90909090909091</v>
      </c>
      <c r="K66" s="138">
        <f t="shared" si="8"/>
        <v>220.45454545454547</v>
      </c>
      <c r="L66" s="254">
        <f t="shared" si="9"/>
        <v>225</v>
      </c>
      <c r="M66" s="251">
        <v>2500000</v>
      </c>
      <c r="N66" s="177">
        <v>2600000</v>
      </c>
      <c r="O66" s="177">
        <v>3000000</v>
      </c>
      <c r="P66" s="177">
        <v>3100000</v>
      </c>
      <c r="Q66" s="177">
        <v>3950000</v>
      </c>
      <c r="R66" s="177">
        <v>4600000</v>
      </c>
      <c r="S66" s="177">
        <v>4750000</v>
      </c>
      <c r="T66" s="177">
        <v>4850000</v>
      </c>
      <c r="U66" s="178">
        <v>4950000</v>
      </c>
    </row>
    <row r="67" spans="1:21" ht="16.5" customHeight="1" x14ac:dyDescent="0.25">
      <c r="A67" s="136" t="s">
        <v>327</v>
      </c>
      <c r="B67" s="137" t="s">
        <v>335</v>
      </c>
      <c r="C67" s="137"/>
      <c r="D67" s="138">
        <f t="shared" si="1"/>
        <v>90.909090909090907</v>
      </c>
      <c r="E67" s="138">
        <f t="shared" si="2"/>
        <v>95.454545454545453</v>
      </c>
      <c r="F67" s="138">
        <f t="shared" si="3"/>
        <v>113.63636363636364</v>
      </c>
      <c r="G67" s="138">
        <f t="shared" si="4"/>
        <v>118.18181818181819</v>
      </c>
      <c r="H67" s="138">
        <f t="shared" si="5"/>
        <v>156.81818181818181</v>
      </c>
      <c r="I67" s="138">
        <f t="shared" si="6"/>
        <v>186.36363636363637</v>
      </c>
      <c r="J67" s="138">
        <f t="shared" si="7"/>
        <v>193.18181818181819</v>
      </c>
      <c r="K67" s="138">
        <f t="shared" si="8"/>
        <v>197.72727272727272</v>
      </c>
      <c r="L67" s="254">
        <f t="shared" si="9"/>
        <v>202.27272727272728</v>
      </c>
      <c r="M67" s="251">
        <v>2000000</v>
      </c>
      <c r="N67" s="177">
        <v>2100000</v>
      </c>
      <c r="O67" s="177">
        <v>2500000</v>
      </c>
      <c r="P67" s="177">
        <v>2600000</v>
      </c>
      <c r="Q67" s="177">
        <v>3450000</v>
      </c>
      <c r="R67" s="177">
        <v>4100000</v>
      </c>
      <c r="S67" s="177">
        <v>4250000</v>
      </c>
      <c r="T67" s="177">
        <v>4350000</v>
      </c>
      <c r="U67" s="178">
        <v>4450000</v>
      </c>
    </row>
    <row r="68" spans="1:21" ht="16.5" customHeight="1" x14ac:dyDescent="0.25">
      <c r="A68" s="136" t="s">
        <v>327</v>
      </c>
      <c r="B68" s="137" t="s">
        <v>336</v>
      </c>
      <c r="C68" s="137"/>
      <c r="D68" s="138">
        <f t="shared" ref="D68:D98" si="14">M68/22000</f>
        <v>118.18181818181819</v>
      </c>
      <c r="E68" s="138">
        <f t="shared" ref="E68:E98" si="15">N68/22000</f>
        <v>122.72727272727273</v>
      </c>
      <c r="F68" s="138">
        <f t="shared" ref="F68:F98" si="16">O68/22000</f>
        <v>140.90909090909091</v>
      </c>
      <c r="G68" s="138">
        <f t="shared" ref="G68:G98" si="17">P68/22000</f>
        <v>145.45454545454547</v>
      </c>
      <c r="H68" s="138">
        <f t="shared" ref="H68:H98" si="18">Q68/22000</f>
        <v>188.63636363636363</v>
      </c>
      <c r="I68" s="138">
        <f t="shared" ref="I68:I98" si="19">R68/22000</f>
        <v>218.18181818181819</v>
      </c>
      <c r="J68" s="138">
        <f t="shared" ref="J68:J98" si="20">S68/22000</f>
        <v>222.72727272727272</v>
      </c>
      <c r="K68" s="138">
        <f t="shared" ref="K68:K98" si="21">T68/22000</f>
        <v>229.54545454545453</v>
      </c>
      <c r="L68" s="254">
        <f t="shared" ref="L68:L98" si="22">U68/22000</f>
        <v>234.09090909090909</v>
      </c>
      <c r="M68" s="251">
        <v>2600000</v>
      </c>
      <c r="N68" s="177">
        <v>2700000</v>
      </c>
      <c r="O68" s="177">
        <v>3100000</v>
      </c>
      <c r="P68" s="177">
        <v>3200000</v>
      </c>
      <c r="Q68" s="177">
        <v>4150000</v>
      </c>
      <c r="R68" s="177">
        <v>4800000</v>
      </c>
      <c r="S68" s="177">
        <v>4900000</v>
      </c>
      <c r="T68" s="177">
        <v>5050000</v>
      </c>
      <c r="U68" s="178">
        <v>5150000</v>
      </c>
    </row>
    <row r="69" spans="1:21" ht="16.5" customHeight="1" x14ac:dyDescent="0.25">
      <c r="A69" s="136" t="s">
        <v>327</v>
      </c>
      <c r="B69" s="137" t="s">
        <v>485</v>
      </c>
      <c r="C69" s="137"/>
      <c r="D69" s="138">
        <f t="shared" si="14"/>
        <v>81.818181818181813</v>
      </c>
      <c r="E69" s="138">
        <f t="shared" si="15"/>
        <v>86.36363636363636</v>
      </c>
      <c r="F69" s="138">
        <f t="shared" si="16"/>
        <v>97.727272727272734</v>
      </c>
      <c r="G69" s="138">
        <f t="shared" si="17"/>
        <v>106.81818181818181</v>
      </c>
      <c r="H69" s="138">
        <f t="shared" si="18"/>
        <v>138.63636363636363</v>
      </c>
      <c r="I69" s="138">
        <f t="shared" si="19"/>
        <v>154.54545454545453</v>
      </c>
      <c r="J69" s="138">
        <f t="shared" si="20"/>
        <v>161.36363636363637</v>
      </c>
      <c r="K69" s="138">
        <f t="shared" si="21"/>
        <v>165.90909090909091</v>
      </c>
      <c r="L69" s="254">
        <f t="shared" si="22"/>
        <v>170.45454545454547</v>
      </c>
      <c r="M69" s="251">
        <v>1800000</v>
      </c>
      <c r="N69" s="177">
        <v>1900000</v>
      </c>
      <c r="O69" s="177">
        <v>2150000</v>
      </c>
      <c r="P69" s="177">
        <v>2350000</v>
      </c>
      <c r="Q69" s="177">
        <v>3050000</v>
      </c>
      <c r="R69" s="177">
        <v>3400000</v>
      </c>
      <c r="S69" s="177">
        <v>3550000</v>
      </c>
      <c r="T69" s="177">
        <v>3650000</v>
      </c>
      <c r="U69" s="178">
        <v>3750000</v>
      </c>
    </row>
    <row r="70" spans="1:21" ht="16.5" customHeight="1" x14ac:dyDescent="0.25">
      <c r="A70" s="136" t="s">
        <v>327</v>
      </c>
      <c r="B70" s="137" t="s">
        <v>337</v>
      </c>
      <c r="C70" s="137"/>
      <c r="D70" s="138">
        <f t="shared" si="14"/>
        <v>95.454545454545453</v>
      </c>
      <c r="E70" s="138">
        <f t="shared" si="15"/>
        <v>100</v>
      </c>
      <c r="F70" s="138">
        <f t="shared" si="16"/>
        <v>111.36363636363636</v>
      </c>
      <c r="G70" s="138">
        <f t="shared" si="17"/>
        <v>120.45454545454545</v>
      </c>
      <c r="H70" s="138">
        <f t="shared" si="18"/>
        <v>152.27272727272728</v>
      </c>
      <c r="I70" s="138">
        <f t="shared" si="19"/>
        <v>168.18181818181819</v>
      </c>
      <c r="J70" s="138">
        <f t="shared" si="20"/>
        <v>175</v>
      </c>
      <c r="K70" s="138">
        <f t="shared" si="21"/>
        <v>179.54545454545453</v>
      </c>
      <c r="L70" s="254">
        <f t="shared" si="22"/>
        <v>184.09090909090909</v>
      </c>
      <c r="M70" s="251">
        <v>2100000</v>
      </c>
      <c r="N70" s="177">
        <v>2200000</v>
      </c>
      <c r="O70" s="177">
        <v>2450000</v>
      </c>
      <c r="P70" s="177">
        <v>2650000</v>
      </c>
      <c r="Q70" s="177">
        <v>3350000</v>
      </c>
      <c r="R70" s="177">
        <v>3700000</v>
      </c>
      <c r="S70" s="177">
        <v>3850000</v>
      </c>
      <c r="T70" s="177">
        <v>3950000</v>
      </c>
      <c r="U70" s="178">
        <v>4050000</v>
      </c>
    </row>
    <row r="71" spans="1:21" ht="16.5" customHeight="1" x14ac:dyDescent="0.25">
      <c r="A71" s="136" t="s">
        <v>327</v>
      </c>
      <c r="B71" s="137" t="s">
        <v>486</v>
      </c>
      <c r="C71" s="137"/>
      <c r="D71" s="138">
        <f t="shared" si="14"/>
        <v>86.36363636363636</v>
      </c>
      <c r="E71" s="138">
        <f t="shared" si="15"/>
        <v>90.909090909090907</v>
      </c>
      <c r="F71" s="138">
        <f t="shared" si="16"/>
        <v>104.54545454545455</v>
      </c>
      <c r="G71" s="138">
        <f t="shared" si="17"/>
        <v>109.09090909090909</v>
      </c>
      <c r="H71" s="138">
        <f t="shared" si="18"/>
        <v>143.18181818181819</v>
      </c>
      <c r="I71" s="138">
        <f t="shared" si="19"/>
        <v>159.09090909090909</v>
      </c>
      <c r="J71" s="138">
        <f t="shared" si="20"/>
        <v>165.90909090909091</v>
      </c>
      <c r="K71" s="138">
        <f t="shared" si="21"/>
        <v>170.45454545454547</v>
      </c>
      <c r="L71" s="254">
        <f t="shared" si="22"/>
        <v>175</v>
      </c>
      <c r="M71" s="251">
        <v>1900000</v>
      </c>
      <c r="N71" s="177">
        <v>2000000</v>
      </c>
      <c r="O71" s="177">
        <v>2300000</v>
      </c>
      <c r="P71" s="177">
        <v>2400000</v>
      </c>
      <c r="Q71" s="177">
        <v>3150000</v>
      </c>
      <c r="R71" s="177">
        <v>3500000</v>
      </c>
      <c r="S71" s="177">
        <v>3650000</v>
      </c>
      <c r="T71" s="177">
        <v>3750000</v>
      </c>
      <c r="U71" s="178">
        <v>3850000</v>
      </c>
    </row>
    <row r="72" spans="1:21" ht="16.5" customHeight="1" x14ac:dyDescent="0.25">
      <c r="A72" s="136" t="s">
        <v>327</v>
      </c>
      <c r="B72" s="137" t="s">
        <v>487</v>
      </c>
      <c r="C72" s="137"/>
      <c r="D72" s="138">
        <f t="shared" si="14"/>
        <v>75</v>
      </c>
      <c r="E72" s="138">
        <f t="shared" si="15"/>
        <v>81.818181818181813</v>
      </c>
      <c r="F72" s="138">
        <f t="shared" si="16"/>
        <v>93.181818181818187</v>
      </c>
      <c r="G72" s="138">
        <f t="shared" si="17"/>
        <v>97.727272727272734</v>
      </c>
      <c r="H72" s="138">
        <f t="shared" si="18"/>
        <v>129.54545454545453</v>
      </c>
      <c r="I72" s="138">
        <f t="shared" si="19"/>
        <v>145.45454545454547</v>
      </c>
      <c r="J72" s="138">
        <f t="shared" si="20"/>
        <v>152.27272727272728</v>
      </c>
      <c r="K72" s="138">
        <f t="shared" si="21"/>
        <v>156.81818181818181</v>
      </c>
      <c r="L72" s="254">
        <f t="shared" si="22"/>
        <v>161.36363636363637</v>
      </c>
      <c r="M72" s="251">
        <v>1650000</v>
      </c>
      <c r="N72" s="177">
        <v>1800000</v>
      </c>
      <c r="O72" s="177">
        <v>2050000</v>
      </c>
      <c r="P72" s="177">
        <v>2150000</v>
      </c>
      <c r="Q72" s="177">
        <v>2850000</v>
      </c>
      <c r="R72" s="177">
        <v>3200000</v>
      </c>
      <c r="S72" s="177">
        <v>3350000</v>
      </c>
      <c r="T72" s="177">
        <v>3450000</v>
      </c>
      <c r="U72" s="178">
        <v>3550000</v>
      </c>
    </row>
    <row r="73" spans="1:21" ht="16.5" customHeight="1" x14ac:dyDescent="0.25">
      <c r="A73" s="136" t="s">
        <v>327</v>
      </c>
      <c r="B73" s="137" t="s">
        <v>488</v>
      </c>
      <c r="C73" s="137"/>
      <c r="D73" s="138">
        <f t="shared" si="14"/>
        <v>72.727272727272734</v>
      </c>
      <c r="E73" s="138">
        <f t="shared" si="15"/>
        <v>77.272727272727266</v>
      </c>
      <c r="F73" s="138">
        <f t="shared" si="16"/>
        <v>88.63636363636364</v>
      </c>
      <c r="G73" s="138">
        <f t="shared" si="17"/>
        <v>93.181818181818187</v>
      </c>
      <c r="H73" s="138">
        <f t="shared" si="18"/>
        <v>125</v>
      </c>
      <c r="I73" s="138">
        <f t="shared" si="19"/>
        <v>140.90909090909091</v>
      </c>
      <c r="J73" s="138">
        <f t="shared" si="20"/>
        <v>147.72727272727272</v>
      </c>
      <c r="K73" s="138">
        <f t="shared" si="21"/>
        <v>152.27272727272728</v>
      </c>
      <c r="L73" s="254">
        <f t="shared" si="22"/>
        <v>156.81818181818181</v>
      </c>
      <c r="M73" s="251">
        <v>1600000</v>
      </c>
      <c r="N73" s="177">
        <v>1700000</v>
      </c>
      <c r="O73" s="177">
        <v>1950000</v>
      </c>
      <c r="P73" s="177">
        <v>2050000</v>
      </c>
      <c r="Q73" s="177">
        <v>2750000</v>
      </c>
      <c r="R73" s="177">
        <v>3100000</v>
      </c>
      <c r="S73" s="177">
        <v>3250000</v>
      </c>
      <c r="T73" s="177">
        <v>3350000</v>
      </c>
      <c r="U73" s="178">
        <v>3450000</v>
      </c>
    </row>
    <row r="74" spans="1:21" ht="16.5" customHeight="1" x14ac:dyDescent="0.25">
      <c r="A74" s="136" t="s">
        <v>327</v>
      </c>
      <c r="B74" s="137" t="s">
        <v>489</v>
      </c>
      <c r="C74" s="137"/>
      <c r="D74" s="138">
        <f t="shared" si="14"/>
        <v>81.818181818181813</v>
      </c>
      <c r="E74" s="138">
        <f t="shared" si="15"/>
        <v>86.36363636363636</v>
      </c>
      <c r="F74" s="138">
        <f t="shared" si="16"/>
        <v>97.727272727272734</v>
      </c>
      <c r="G74" s="138">
        <f t="shared" si="17"/>
        <v>102.27272727272727</v>
      </c>
      <c r="H74" s="138">
        <f t="shared" si="18"/>
        <v>134.09090909090909</v>
      </c>
      <c r="I74" s="138">
        <f t="shared" si="19"/>
        <v>150</v>
      </c>
      <c r="J74" s="138">
        <f t="shared" si="20"/>
        <v>156.81818181818181</v>
      </c>
      <c r="K74" s="138">
        <f t="shared" si="21"/>
        <v>161.36363636363637</v>
      </c>
      <c r="L74" s="254">
        <f t="shared" si="22"/>
        <v>165.90909090909091</v>
      </c>
      <c r="M74" s="251">
        <v>1800000</v>
      </c>
      <c r="N74" s="177">
        <v>1900000</v>
      </c>
      <c r="O74" s="177">
        <v>2150000</v>
      </c>
      <c r="P74" s="177">
        <v>2250000</v>
      </c>
      <c r="Q74" s="177">
        <v>2950000</v>
      </c>
      <c r="R74" s="177">
        <v>3300000</v>
      </c>
      <c r="S74" s="177">
        <v>3450000</v>
      </c>
      <c r="T74" s="177">
        <v>3550000</v>
      </c>
      <c r="U74" s="178">
        <v>3650000</v>
      </c>
    </row>
    <row r="75" spans="1:21" ht="16.5" customHeight="1" x14ac:dyDescent="0.25">
      <c r="A75" s="136" t="s">
        <v>327</v>
      </c>
      <c r="B75" s="137" t="s">
        <v>490</v>
      </c>
      <c r="C75" s="137"/>
      <c r="D75" s="138">
        <f t="shared" si="14"/>
        <v>70.454545454545453</v>
      </c>
      <c r="E75" s="138">
        <f t="shared" si="15"/>
        <v>75</v>
      </c>
      <c r="F75" s="138">
        <f t="shared" si="16"/>
        <v>84.090909090909093</v>
      </c>
      <c r="G75" s="138">
        <f t="shared" si="17"/>
        <v>93.181818181818187</v>
      </c>
      <c r="H75" s="138">
        <f t="shared" si="18"/>
        <v>120.45454545454545</v>
      </c>
      <c r="I75" s="138">
        <f t="shared" si="19"/>
        <v>129.54545454545453</v>
      </c>
      <c r="J75" s="138">
        <f t="shared" si="20"/>
        <v>134.09090909090909</v>
      </c>
      <c r="K75" s="138">
        <f t="shared" si="21"/>
        <v>138.63636363636363</v>
      </c>
      <c r="L75" s="254">
        <f t="shared" si="22"/>
        <v>143.18181818181819</v>
      </c>
      <c r="M75" s="251">
        <v>1550000</v>
      </c>
      <c r="N75" s="177">
        <v>1650000</v>
      </c>
      <c r="O75" s="177">
        <v>1850000</v>
      </c>
      <c r="P75" s="177">
        <v>2050000</v>
      </c>
      <c r="Q75" s="177">
        <v>2650000</v>
      </c>
      <c r="R75" s="177">
        <v>2850000</v>
      </c>
      <c r="S75" s="177">
        <v>2950000</v>
      </c>
      <c r="T75" s="177">
        <v>3050000</v>
      </c>
      <c r="U75" s="178">
        <v>3150000</v>
      </c>
    </row>
    <row r="76" spans="1:21" ht="16.5" customHeight="1" x14ac:dyDescent="0.25">
      <c r="A76" s="136" t="s">
        <v>327</v>
      </c>
      <c r="B76" s="137" t="s">
        <v>491</v>
      </c>
      <c r="C76" s="137"/>
      <c r="D76" s="138">
        <f t="shared" si="14"/>
        <v>72.727272727272734</v>
      </c>
      <c r="E76" s="138">
        <f t="shared" si="15"/>
        <v>77.272727272727266</v>
      </c>
      <c r="F76" s="138">
        <f t="shared" si="16"/>
        <v>90.909090909090907</v>
      </c>
      <c r="G76" s="138">
        <f t="shared" si="17"/>
        <v>95.454545454545453</v>
      </c>
      <c r="H76" s="138">
        <f t="shared" si="18"/>
        <v>129.54545454545453</v>
      </c>
      <c r="I76" s="138">
        <f t="shared" si="19"/>
        <v>145.45454545454547</v>
      </c>
      <c r="J76" s="138">
        <f t="shared" si="20"/>
        <v>152.27272727272728</v>
      </c>
      <c r="K76" s="138">
        <f t="shared" si="21"/>
        <v>156.81818181818181</v>
      </c>
      <c r="L76" s="254">
        <f t="shared" si="22"/>
        <v>161.36363636363637</v>
      </c>
      <c r="M76" s="251">
        <v>1600000</v>
      </c>
      <c r="N76" s="177">
        <v>1700000</v>
      </c>
      <c r="O76" s="177">
        <v>2000000</v>
      </c>
      <c r="P76" s="177">
        <v>2100000</v>
      </c>
      <c r="Q76" s="177">
        <v>2850000</v>
      </c>
      <c r="R76" s="177">
        <v>3200000</v>
      </c>
      <c r="S76" s="177">
        <v>3350000</v>
      </c>
      <c r="T76" s="177">
        <v>3450000</v>
      </c>
      <c r="U76" s="178">
        <v>3550000</v>
      </c>
    </row>
    <row r="77" spans="1:21" ht="16.5" customHeight="1" x14ac:dyDescent="0.25">
      <c r="A77" s="136" t="s">
        <v>327</v>
      </c>
      <c r="B77" s="137" t="s">
        <v>492</v>
      </c>
      <c r="C77" s="137"/>
      <c r="D77" s="138">
        <f t="shared" si="14"/>
        <v>112.72727272727273</v>
      </c>
      <c r="E77" s="138">
        <f t="shared" si="15"/>
        <v>118.18181818181819</v>
      </c>
      <c r="F77" s="138">
        <f t="shared" si="16"/>
        <v>134.09090909090909</v>
      </c>
      <c r="G77" s="138">
        <f t="shared" si="17"/>
        <v>138.63636363636363</v>
      </c>
      <c r="H77" s="138">
        <f t="shared" si="18"/>
        <v>175</v>
      </c>
      <c r="I77" s="138">
        <f t="shared" si="19"/>
        <v>186.36363636363637</v>
      </c>
      <c r="J77" s="138">
        <f t="shared" si="20"/>
        <v>193.18181818181819</v>
      </c>
      <c r="K77" s="138">
        <f t="shared" si="21"/>
        <v>202.27272727272728</v>
      </c>
      <c r="L77" s="254">
        <f t="shared" si="22"/>
        <v>206.81818181818181</v>
      </c>
      <c r="M77" s="251">
        <v>2480000</v>
      </c>
      <c r="N77" s="177">
        <v>2600000</v>
      </c>
      <c r="O77" s="177">
        <v>2950000</v>
      </c>
      <c r="P77" s="177">
        <v>3050000</v>
      </c>
      <c r="Q77" s="177">
        <v>3850000</v>
      </c>
      <c r="R77" s="177">
        <v>4100000</v>
      </c>
      <c r="S77" s="177">
        <v>4250000</v>
      </c>
      <c r="T77" s="177">
        <v>4450000</v>
      </c>
      <c r="U77" s="178">
        <v>4550000</v>
      </c>
    </row>
    <row r="78" spans="1:21" ht="16.5" customHeight="1" x14ac:dyDescent="0.25">
      <c r="A78" s="136" t="s">
        <v>327</v>
      </c>
      <c r="B78" s="137" t="s">
        <v>493</v>
      </c>
      <c r="C78" s="137"/>
      <c r="D78" s="138"/>
      <c r="E78" s="138"/>
      <c r="F78" s="138"/>
      <c r="G78" s="138"/>
      <c r="H78" s="138"/>
      <c r="I78" s="138"/>
      <c r="J78" s="138"/>
      <c r="K78" s="138"/>
      <c r="L78" s="254">
        <f t="shared" si="22"/>
        <v>218.18181818181819</v>
      </c>
      <c r="M78" s="251">
        <v>200000</v>
      </c>
      <c r="N78" s="177">
        <v>200000</v>
      </c>
      <c r="O78" s="177">
        <v>200000</v>
      </c>
      <c r="P78" s="177">
        <v>200000</v>
      </c>
      <c r="Q78" s="177">
        <v>200000</v>
      </c>
      <c r="R78" s="177">
        <v>200000</v>
      </c>
      <c r="S78" s="177">
        <v>200000</v>
      </c>
      <c r="T78" s="177">
        <v>200000</v>
      </c>
      <c r="U78" s="178">
        <v>4800000</v>
      </c>
    </row>
    <row r="79" spans="1:21" ht="16.5" customHeight="1" x14ac:dyDescent="0.25">
      <c r="A79" s="136" t="s">
        <v>327</v>
      </c>
      <c r="B79" s="137" t="s">
        <v>338</v>
      </c>
      <c r="C79" s="137"/>
      <c r="D79" s="138">
        <f t="shared" si="14"/>
        <v>104.54545454545455</v>
      </c>
      <c r="E79" s="138">
        <f t="shared" si="15"/>
        <v>109.09090909090909</v>
      </c>
      <c r="F79" s="138">
        <f t="shared" si="16"/>
        <v>125</v>
      </c>
      <c r="G79" s="138">
        <f t="shared" si="17"/>
        <v>129.54545454545453</v>
      </c>
      <c r="H79" s="138">
        <f t="shared" si="18"/>
        <v>165.90909090909091</v>
      </c>
      <c r="I79" s="138">
        <f t="shared" si="19"/>
        <v>177.27272727272728</v>
      </c>
      <c r="J79" s="138">
        <f t="shared" si="20"/>
        <v>184.09090909090909</v>
      </c>
      <c r="K79" s="138">
        <f t="shared" si="21"/>
        <v>193.18181818181819</v>
      </c>
      <c r="L79" s="254">
        <f t="shared" si="22"/>
        <v>197.72727272727272</v>
      </c>
      <c r="M79" s="251">
        <v>2300000</v>
      </c>
      <c r="N79" s="177">
        <v>2400000</v>
      </c>
      <c r="O79" s="177">
        <v>2750000</v>
      </c>
      <c r="P79" s="177">
        <v>2850000</v>
      </c>
      <c r="Q79" s="177">
        <v>3650000</v>
      </c>
      <c r="R79" s="177">
        <v>3900000</v>
      </c>
      <c r="S79" s="177">
        <v>4050000</v>
      </c>
      <c r="T79" s="177">
        <v>4250000</v>
      </c>
      <c r="U79" s="178">
        <v>4350000</v>
      </c>
    </row>
    <row r="80" spans="1:21" ht="16.5" customHeight="1" x14ac:dyDescent="0.25">
      <c r="A80" s="136" t="s">
        <v>327</v>
      </c>
      <c r="B80" s="137" t="s">
        <v>494</v>
      </c>
      <c r="C80" s="137"/>
      <c r="D80" s="138">
        <f t="shared" si="14"/>
        <v>136.36363636363637</v>
      </c>
      <c r="E80" s="138">
        <f t="shared" si="15"/>
        <v>140.90909090909091</v>
      </c>
      <c r="F80" s="138">
        <f t="shared" si="16"/>
        <v>179.54545454545453</v>
      </c>
      <c r="G80" s="138">
        <f t="shared" si="17"/>
        <v>202.27272727272728</v>
      </c>
      <c r="H80" s="138">
        <f t="shared" si="18"/>
        <v>243.18181818181819</v>
      </c>
      <c r="I80" s="138">
        <f t="shared" si="19"/>
        <v>272.72727272727275</v>
      </c>
      <c r="J80" s="138">
        <f t="shared" si="20"/>
        <v>279.54545454545456</v>
      </c>
      <c r="K80" s="138">
        <f t="shared" si="21"/>
        <v>284.09090909090907</v>
      </c>
      <c r="L80" s="254">
        <f t="shared" si="22"/>
        <v>288.63636363636363</v>
      </c>
      <c r="M80" s="251">
        <v>3000000</v>
      </c>
      <c r="N80" s="177">
        <v>3100000</v>
      </c>
      <c r="O80" s="177">
        <v>3950000</v>
      </c>
      <c r="P80" s="177">
        <v>4450000</v>
      </c>
      <c r="Q80" s="177">
        <v>5350000</v>
      </c>
      <c r="R80" s="177">
        <v>6000000</v>
      </c>
      <c r="S80" s="177">
        <v>6150000</v>
      </c>
      <c r="T80" s="177">
        <v>6250000</v>
      </c>
      <c r="U80" s="178">
        <v>6350000</v>
      </c>
    </row>
    <row r="81" spans="1:21" ht="16.5" customHeight="1" x14ac:dyDescent="0.25">
      <c r="A81" s="136" t="s">
        <v>327</v>
      </c>
      <c r="B81" s="137" t="s">
        <v>495</v>
      </c>
      <c r="C81" s="137"/>
      <c r="D81" s="138">
        <f t="shared" si="14"/>
        <v>140.90909090909091</v>
      </c>
      <c r="E81" s="138">
        <f t="shared" si="15"/>
        <v>145.45454545454547</v>
      </c>
      <c r="F81" s="138">
        <f t="shared" si="16"/>
        <v>181.81818181818181</v>
      </c>
      <c r="G81" s="138">
        <f t="shared" si="17"/>
        <v>204.54545454545453</v>
      </c>
      <c r="H81" s="138">
        <f t="shared" si="18"/>
        <v>247.72727272727272</v>
      </c>
      <c r="I81" s="138">
        <f t="shared" si="19"/>
        <v>277.27272727272725</v>
      </c>
      <c r="J81" s="138">
        <f t="shared" si="20"/>
        <v>284.09090909090907</v>
      </c>
      <c r="K81" s="138">
        <f t="shared" si="21"/>
        <v>288.63636363636363</v>
      </c>
      <c r="L81" s="254">
        <f t="shared" si="22"/>
        <v>293.18181818181819</v>
      </c>
      <c r="M81" s="251">
        <v>3100000</v>
      </c>
      <c r="N81" s="177">
        <v>3200000</v>
      </c>
      <c r="O81" s="177">
        <v>4000000</v>
      </c>
      <c r="P81" s="177">
        <v>4500000</v>
      </c>
      <c r="Q81" s="177">
        <v>5450000</v>
      </c>
      <c r="R81" s="177">
        <v>6100000</v>
      </c>
      <c r="S81" s="177">
        <v>6250000</v>
      </c>
      <c r="T81" s="177">
        <v>6350000</v>
      </c>
      <c r="U81" s="178">
        <v>6450000</v>
      </c>
    </row>
    <row r="82" spans="1:21" ht="16.5" customHeight="1" x14ac:dyDescent="0.25">
      <c r="A82" s="136" t="s">
        <v>327</v>
      </c>
      <c r="B82" s="137" t="s">
        <v>496</v>
      </c>
      <c r="C82" s="137"/>
      <c r="D82" s="138">
        <f t="shared" si="14"/>
        <v>122.72727272727273</v>
      </c>
      <c r="E82" s="138">
        <f t="shared" si="15"/>
        <v>15.909090909090908</v>
      </c>
      <c r="F82" s="138">
        <f t="shared" si="16"/>
        <v>181.81818181818181</v>
      </c>
      <c r="G82" s="138">
        <f t="shared" si="17"/>
        <v>186.36363636363637</v>
      </c>
      <c r="H82" s="138">
        <f t="shared" si="18"/>
        <v>238.63636363636363</v>
      </c>
      <c r="I82" s="138">
        <f t="shared" si="19"/>
        <v>277.27272727272725</v>
      </c>
      <c r="J82" s="138">
        <f t="shared" si="20"/>
        <v>284.09090909090907</v>
      </c>
      <c r="K82" s="138">
        <f t="shared" si="21"/>
        <v>293.18181818181819</v>
      </c>
      <c r="L82" s="254">
        <f t="shared" si="22"/>
        <v>302.27272727272725</v>
      </c>
      <c r="M82" s="251">
        <v>2700000</v>
      </c>
      <c r="N82" s="177">
        <v>350000</v>
      </c>
      <c r="O82" s="177">
        <v>4000000</v>
      </c>
      <c r="P82" s="177">
        <v>4100000</v>
      </c>
      <c r="Q82" s="177">
        <v>5250000</v>
      </c>
      <c r="R82" s="177">
        <v>6100000</v>
      </c>
      <c r="S82" s="177">
        <v>6250000</v>
      </c>
      <c r="T82" s="177">
        <v>6450000</v>
      </c>
      <c r="U82" s="178">
        <v>6650000</v>
      </c>
    </row>
    <row r="83" spans="1:21" ht="16.5" customHeight="1" x14ac:dyDescent="0.25">
      <c r="A83" s="136" t="s">
        <v>327</v>
      </c>
      <c r="B83" s="137" t="s">
        <v>339</v>
      </c>
      <c r="C83" s="137"/>
      <c r="D83" s="138">
        <f t="shared" si="14"/>
        <v>259.09090909090907</v>
      </c>
      <c r="E83" s="138">
        <f t="shared" si="15"/>
        <v>268.18181818181819</v>
      </c>
      <c r="F83" s="138">
        <f t="shared" si="16"/>
        <v>327.27272727272725</v>
      </c>
      <c r="G83" s="138">
        <f t="shared" si="17"/>
        <v>340.90909090909093</v>
      </c>
      <c r="H83" s="138">
        <f t="shared" si="18"/>
        <v>372.72727272727275</v>
      </c>
      <c r="I83" s="138">
        <f t="shared" si="19"/>
        <v>395.45454545454544</v>
      </c>
      <c r="J83" s="138">
        <f t="shared" si="20"/>
        <v>409.09090909090907</v>
      </c>
      <c r="K83" s="138">
        <f t="shared" si="21"/>
        <v>418.18181818181819</v>
      </c>
      <c r="L83" s="254">
        <f t="shared" si="22"/>
        <v>427.27272727272725</v>
      </c>
      <c r="M83" s="251">
        <v>5700000</v>
      </c>
      <c r="N83" s="177">
        <v>5900000</v>
      </c>
      <c r="O83" s="177">
        <v>7200000</v>
      </c>
      <c r="P83" s="177">
        <v>7500000</v>
      </c>
      <c r="Q83" s="177">
        <v>8200000</v>
      </c>
      <c r="R83" s="177">
        <v>8700000</v>
      </c>
      <c r="S83" s="177">
        <v>9000000</v>
      </c>
      <c r="T83" s="177">
        <v>9200000</v>
      </c>
      <c r="U83" s="178">
        <v>9400000</v>
      </c>
    </row>
    <row r="84" spans="1:21" ht="16.5" customHeight="1" x14ac:dyDescent="0.25">
      <c r="A84" s="136" t="s">
        <v>327</v>
      </c>
      <c r="B84" s="137" t="s">
        <v>497</v>
      </c>
      <c r="C84" s="137"/>
      <c r="D84" s="138">
        <f t="shared" si="14"/>
        <v>272.72727272727275</v>
      </c>
      <c r="E84" s="138">
        <f t="shared" si="15"/>
        <v>281.81818181818181</v>
      </c>
      <c r="F84" s="138">
        <f t="shared" si="16"/>
        <v>340.90909090909093</v>
      </c>
      <c r="G84" s="138">
        <f t="shared" si="17"/>
        <v>363.63636363636363</v>
      </c>
      <c r="H84" s="138">
        <f t="shared" si="18"/>
        <v>397.72727272727275</v>
      </c>
      <c r="I84" s="138">
        <f t="shared" si="19"/>
        <v>413.63636363636363</v>
      </c>
      <c r="J84" s="138">
        <f t="shared" si="20"/>
        <v>420.45454545454544</v>
      </c>
      <c r="K84" s="138">
        <f t="shared" si="21"/>
        <v>429.54545454545456</v>
      </c>
      <c r="L84" s="254">
        <f t="shared" si="22"/>
        <v>438.63636363636363</v>
      </c>
      <c r="M84" s="251">
        <v>6000000</v>
      </c>
      <c r="N84" s="177">
        <v>6200000</v>
      </c>
      <c r="O84" s="177">
        <v>7500000</v>
      </c>
      <c r="P84" s="177">
        <v>8000000</v>
      </c>
      <c r="Q84" s="177">
        <v>8750000</v>
      </c>
      <c r="R84" s="177">
        <v>9100000</v>
      </c>
      <c r="S84" s="177">
        <v>9250000</v>
      </c>
      <c r="T84" s="177">
        <v>9450000</v>
      </c>
      <c r="U84" s="178">
        <v>9650000</v>
      </c>
    </row>
    <row r="85" spans="1:21" ht="16.5" customHeight="1" x14ac:dyDescent="0.25">
      <c r="A85" s="136" t="s">
        <v>327</v>
      </c>
      <c r="B85" s="137" t="s">
        <v>498</v>
      </c>
      <c r="C85" s="137"/>
      <c r="D85" s="138">
        <f t="shared" si="14"/>
        <v>340.90909090909093</v>
      </c>
      <c r="E85" s="138">
        <f t="shared" si="15"/>
        <v>354.54545454545456</v>
      </c>
      <c r="F85" s="138">
        <f t="shared" si="16"/>
        <v>377.27272727272725</v>
      </c>
      <c r="G85" s="138">
        <f t="shared" si="17"/>
        <v>386.36363636363637</v>
      </c>
      <c r="H85" s="138">
        <f t="shared" si="18"/>
        <v>443.18181818181819</v>
      </c>
      <c r="I85" s="138">
        <f t="shared" si="19"/>
        <v>481.81818181818181</v>
      </c>
      <c r="J85" s="138">
        <f t="shared" si="20"/>
        <v>488.63636363636363</v>
      </c>
      <c r="K85" s="138">
        <f t="shared" si="21"/>
        <v>534.09090909090912</v>
      </c>
      <c r="L85" s="254">
        <f t="shared" si="22"/>
        <v>579.5454545454545</v>
      </c>
      <c r="M85" s="251">
        <v>7500000</v>
      </c>
      <c r="N85" s="177">
        <v>7800000</v>
      </c>
      <c r="O85" s="177">
        <v>8300000</v>
      </c>
      <c r="P85" s="177">
        <v>8500000</v>
      </c>
      <c r="Q85" s="177">
        <v>9750000</v>
      </c>
      <c r="R85" s="177">
        <v>10600000</v>
      </c>
      <c r="S85" s="177">
        <v>10750000</v>
      </c>
      <c r="T85" s="177">
        <v>11750000</v>
      </c>
      <c r="U85" s="178">
        <v>12750000</v>
      </c>
    </row>
    <row r="86" spans="1:21" ht="16.5" customHeight="1" x14ac:dyDescent="0.25">
      <c r="A86" s="136" t="s">
        <v>327</v>
      </c>
      <c r="B86" s="137" t="s">
        <v>499</v>
      </c>
      <c r="C86" s="137"/>
      <c r="D86" s="138">
        <f t="shared" si="14"/>
        <v>154.54545454545453</v>
      </c>
      <c r="E86" s="138">
        <f t="shared" si="15"/>
        <v>190.90909090909091</v>
      </c>
      <c r="F86" s="138">
        <f t="shared" si="16"/>
        <v>218.18181818181819</v>
      </c>
      <c r="G86" s="138">
        <f t="shared" si="17"/>
        <v>222.72727272727272</v>
      </c>
      <c r="H86" s="138">
        <f t="shared" si="18"/>
        <v>293.18181818181819</v>
      </c>
      <c r="I86" s="138">
        <f t="shared" si="19"/>
        <v>322.72727272727275</v>
      </c>
      <c r="J86" s="138">
        <f t="shared" si="20"/>
        <v>329.54545454545456</v>
      </c>
      <c r="K86" s="138">
        <f t="shared" si="21"/>
        <v>334.09090909090907</v>
      </c>
      <c r="L86" s="254">
        <f t="shared" si="22"/>
        <v>343.18181818181819</v>
      </c>
      <c r="M86" s="251">
        <v>3400000</v>
      </c>
      <c r="N86" s="177">
        <v>4200000</v>
      </c>
      <c r="O86" s="177">
        <v>4800000</v>
      </c>
      <c r="P86" s="177">
        <v>4900000</v>
      </c>
      <c r="Q86" s="177">
        <v>6450000</v>
      </c>
      <c r="R86" s="177">
        <v>7100000</v>
      </c>
      <c r="S86" s="177">
        <v>7250000</v>
      </c>
      <c r="T86" s="177">
        <v>7350000</v>
      </c>
      <c r="U86" s="178">
        <v>7550000</v>
      </c>
    </row>
    <row r="87" spans="1:21" ht="16.5" customHeight="1" x14ac:dyDescent="0.25">
      <c r="A87" s="136" t="s">
        <v>327</v>
      </c>
      <c r="B87" s="137" t="s">
        <v>500</v>
      </c>
      <c r="C87" s="137"/>
      <c r="D87" s="138">
        <f t="shared" si="14"/>
        <v>136.36363636363637</v>
      </c>
      <c r="E87" s="138">
        <f t="shared" si="15"/>
        <v>145.45454545454547</v>
      </c>
      <c r="F87" s="138">
        <f t="shared" si="16"/>
        <v>156.81818181818181</v>
      </c>
      <c r="G87" s="138">
        <f t="shared" si="17"/>
        <v>165.90909090909091</v>
      </c>
      <c r="H87" s="138">
        <f t="shared" si="18"/>
        <v>211.36363636363637</v>
      </c>
      <c r="I87" s="138">
        <f t="shared" si="19"/>
        <v>227.27272727272728</v>
      </c>
      <c r="J87" s="138">
        <f t="shared" si="20"/>
        <v>234.09090909090909</v>
      </c>
      <c r="K87" s="138">
        <f t="shared" si="21"/>
        <v>243.18181818181819</v>
      </c>
      <c r="L87" s="254">
        <f t="shared" si="22"/>
        <v>247.72727272727272</v>
      </c>
      <c r="M87" s="251">
        <v>3000000</v>
      </c>
      <c r="N87" s="177">
        <v>3200000</v>
      </c>
      <c r="O87" s="177">
        <v>3450000</v>
      </c>
      <c r="P87" s="177">
        <v>3650000</v>
      </c>
      <c r="Q87" s="177">
        <v>4650000</v>
      </c>
      <c r="R87" s="177">
        <v>5000000</v>
      </c>
      <c r="S87" s="177">
        <v>5150000</v>
      </c>
      <c r="T87" s="177">
        <v>5350000</v>
      </c>
      <c r="U87" s="178">
        <v>5450000</v>
      </c>
    </row>
    <row r="88" spans="1:21" ht="16.5" customHeight="1" x14ac:dyDescent="0.25">
      <c r="A88" s="136" t="s">
        <v>327</v>
      </c>
      <c r="B88" s="137" t="s">
        <v>501</v>
      </c>
      <c r="C88" s="137"/>
      <c r="D88" s="138">
        <f t="shared" si="14"/>
        <v>40.909090909090907</v>
      </c>
      <c r="E88" s="138">
        <f t="shared" si="15"/>
        <v>45.454545454545453</v>
      </c>
      <c r="F88" s="138">
        <f t="shared" si="16"/>
        <v>50</v>
      </c>
      <c r="G88" s="138">
        <f t="shared" si="17"/>
        <v>54.545454545454547</v>
      </c>
      <c r="H88" s="138">
        <f t="shared" si="18"/>
        <v>68.181818181818187</v>
      </c>
      <c r="I88" s="138">
        <f t="shared" si="19"/>
        <v>75</v>
      </c>
      <c r="J88" s="138">
        <f t="shared" si="20"/>
        <v>81.818181818181813</v>
      </c>
      <c r="K88" s="138">
        <f t="shared" si="21"/>
        <v>86.36363636363636</v>
      </c>
      <c r="L88" s="254">
        <f t="shared" si="22"/>
        <v>90.909090909090907</v>
      </c>
      <c r="M88" s="251">
        <v>900000</v>
      </c>
      <c r="N88" s="177">
        <v>1000000</v>
      </c>
      <c r="O88" s="177">
        <v>1100000</v>
      </c>
      <c r="P88" s="177">
        <v>1200000</v>
      </c>
      <c r="Q88" s="177">
        <v>1500000</v>
      </c>
      <c r="R88" s="177">
        <v>1650000</v>
      </c>
      <c r="S88" s="177">
        <v>1800000</v>
      </c>
      <c r="T88" s="177">
        <v>1900000</v>
      </c>
      <c r="U88" s="178">
        <v>2000000</v>
      </c>
    </row>
    <row r="89" spans="1:21" ht="16.5" customHeight="1" x14ac:dyDescent="0.25">
      <c r="A89" s="136" t="s">
        <v>327</v>
      </c>
      <c r="B89" s="137" t="s">
        <v>502</v>
      </c>
      <c r="C89" s="137"/>
      <c r="D89" s="138">
        <f t="shared" si="14"/>
        <v>38.636363636363633</v>
      </c>
      <c r="E89" s="138">
        <f t="shared" si="15"/>
        <v>43.18181818181818</v>
      </c>
      <c r="F89" s="138">
        <f t="shared" si="16"/>
        <v>50</v>
      </c>
      <c r="G89" s="138">
        <f t="shared" si="17"/>
        <v>54.545454545454547</v>
      </c>
      <c r="H89" s="138">
        <f t="shared" si="18"/>
        <v>72.727272727272734</v>
      </c>
      <c r="I89" s="138">
        <f t="shared" si="19"/>
        <v>79.545454545454547</v>
      </c>
      <c r="J89" s="138">
        <f t="shared" si="20"/>
        <v>86.36363636363636</v>
      </c>
      <c r="K89" s="138">
        <f t="shared" si="21"/>
        <v>90.909090909090907</v>
      </c>
      <c r="L89" s="254">
        <f t="shared" si="22"/>
        <v>95.454545454545453</v>
      </c>
      <c r="M89" s="251">
        <v>850000</v>
      </c>
      <c r="N89" s="177">
        <v>950000</v>
      </c>
      <c r="O89" s="177">
        <v>1100000</v>
      </c>
      <c r="P89" s="177">
        <v>1200000</v>
      </c>
      <c r="Q89" s="177">
        <v>1600000</v>
      </c>
      <c r="R89" s="177">
        <v>1750000</v>
      </c>
      <c r="S89" s="177">
        <v>1900000</v>
      </c>
      <c r="T89" s="177">
        <v>2000000</v>
      </c>
      <c r="U89" s="178">
        <v>2100000</v>
      </c>
    </row>
    <row r="90" spans="1:21" ht="16.5" customHeight="1" x14ac:dyDescent="0.25">
      <c r="A90" s="136" t="s">
        <v>327</v>
      </c>
      <c r="B90" s="137" t="s">
        <v>340</v>
      </c>
      <c r="C90" s="137"/>
      <c r="D90" s="138">
        <f t="shared" si="14"/>
        <v>40.909090909090907</v>
      </c>
      <c r="E90" s="138">
        <f t="shared" si="15"/>
        <v>45.454545454545453</v>
      </c>
      <c r="F90" s="138">
        <f t="shared" si="16"/>
        <v>50</v>
      </c>
      <c r="G90" s="138">
        <f t="shared" si="17"/>
        <v>54.545454545454547</v>
      </c>
      <c r="H90" s="138">
        <f t="shared" si="18"/>
        <v>68.181818181818187</v>
      </c>
      <c r="I90" s="138">
        <f t="shared" si="19"/>
        <v>77.272727272727266</v>
      </c>
      <c r="J90" s="138">
        <f t="shared" si="20"/>
        <v>86.36363636363636</v>
      </c>
      <c r="K90" s="138">
        <f t="shared" si="21"/>
        <v>90.909090909090907</v>
      </c>
      <c r="L90" s="254">
        <f t="shared" si="22"/>
        <v>95.454545454545453</v>
      </c>
      <c r="M90" s="251">
        <v>900000</v>
      </c>
      <c r="N90" s="177">
        <v>1000000</v>
      </c>
      <c r="O90" s="177">
        <v>1100000</v>
      </c>
      <c r="P90" s="177">
        <v>1200000</v>
      </c>
      <c r="Q90" s="177">
        <v>1500000</v>
      </c>
      <c r="R90" s="177">
        <v>1700000</v>
      </c>
      <c r="S90" s="177">
        <v>1900000</v>
      </c>
      <c r="T90" s="177">
        <v>2000000</v>
      </c>
      <c r="U90" s="178">
        <v>2100000</v>
      </c>
    </row>
    <row r="91" spans="1:21" ht="16.5" customHeight="1" x14ac:dyDescent="0.25">
      <c r="A91" s="136" t="s">
        <v>327</v>
      </c>
      <c r="B91" s="137" t="s">
        <v>503</v>
      </c>
      <c r="C91" s="137"/>
      <c r="D91" s="138">
        <f t="shared" si="14"/>
        <v>43.18181818181818</v>
      </c>
      <c r="E91" s="138">
        <f t="shared" si="15"/>
        <v>47.727272727272727</v>
      </c>
      <c r="F91" s="138">
        <f t="shared" si="16"/>
        <v>54.545454545454547</v>
      </c>
      <c r="G91" s="138">
        <f t="shared" si="17"/>
        <v>59.090909090909093</v>
      </c>
      <c r="H91" s="138">
        <f t="shared" si="18"/>
        <v>72.727272727272734</v>
      </c>
      <c r="I91" s="138">
        <f t="shared" si="19"/>
        <v>79.545454545454547</v>
      </c>
      <c r="J91" s="138">
        <f t="shared" si="20"/>
        <v>86.36363636363636</v>
      </c>
      <c r="K91" s="138">
        <f t="shared" si="21"/>
        <v>90.909090909090907</v>
      </c>
      <c r="L91" s="254">
        <f t="shared" si="22"/>
        <v>95.454545454545453</v>
      </c>
      <c r="M91" s="251">
        <v>950000</v>
      </c>
      <c r="N91" s="177">
        <v>1050000</v>
      </c>
      <c r="O91" s="177">
        <v>1200000</v>
      </c>
      <c r="P91" s="177">
        <v>1300000</v>
      </c>
      <c r="Q91" s="177">
        <v>1600000</v>
      </c>
      <c r="R91" s="177">
        <v>1750000</v>
      </c>
      <c r="S91" s="177">
        <v>1900000</v>
      </c>
      <c r="T91" s="177">
        <v>2000000</v>
      </c>
      <c r="U91" s="178">
        <v>2100000</v>
      </c>
    </row>
    <row r="92" spans="1:21" ht="16.5" customHeight="1" x14ac:dyDescent="0.25">
      <c r="A92" s="136" t="s">
        <v>327</v>
      </c>
      <c r="B92" s="137" t="s">
        <v>504</v>
      </c>
      <c r="C92" s="137"/>
      <c r="D92" s="138">
        <f t="shared" si="14"/>
        <v>77.272727272727266</v>
      </c>
      <c r="E92" s="138">
        <f t="shared" si="15"/>
        <v>81.818181818181813</v>
      </c>
      <c r="F92" s="138">
        <f t="shared" si="16"/>
        <v>100</v>
      </c>
      <c r="G92" s="138">
        <f t="shared" si="17"/>
        <v>104.54545454545455</v>
      </c>
      <c r="H92" s="138">
        <f t="shared" si="18"/>
        <v>138.63636363636363</v>
      </c>
      <c r="I92" s="138">
        <f t="shared" si="19"/>
        <v>150</v>
      </c>
      <c r="J92" s="138">
        <f t="shared" si="20"/>
        <v>156.81818181818181</v>
      </c>
      <c r="K92" s="138">
        <f t="shared" si="21"/>
        <v>165.90909090909091</v>
      </c>
      <c r="L92" s="254">
        <f t="shared" si="22"/>
        <v>170.45454545454547</v>
      </c>
      <c r="M92" s="251">
        <v>1700000</v>
      </c>
      <c r="N92" s="177">
        <v>1800000</v>
      </c>
      <c r="O92" s="177">
        <v>2200000</v>
      </c>
      <c r="P92" s="177">
        <v>2300000</v>
      </c>
      <c r="Q92" s="177">
        <v>3050000</v>
      </c>
      <c r="R92" s="177">
        <v>3300000</v>
      </c>
      <c r="S92" s="177">
        <v>3450000</v>
      </c>
      <c r="T92" s="177">
        <v>3650000</v>
      </c>
      <c r="U92" s="178">
        <v>3750000</v>
      </c>
    </row>
    <row r="93" spans="1:21" ht="16.5" customHeight="1" x14ac:dyDescent="0.25">
      <c r="A93" s="136" t="s">
        <v>327</v>
      </c>
      <c r="B93" s="137" t="s">
        <v>505</v>
      </c>
      <c r="C93" s="137"/>
      <c r="D93" s="138">
        <f t="shared" si="14"/>
        <v>190.90909090909091</v>
      </c>
      <c r="E93" s="138">
        <f t="shared" si="15"/>
        <v>204.54545454545453</v>
      </c>
      <c r="F93" s="138">
        <f t="shared" si="16"/>
        <v>236.36363636363637</v>
      </c>
      <c r="G93" s="138">
        <f t="shared" si="17"/>
        <v>245.45454545454547</v>
      </c>
      <c r="H93" s="138">
        <f t="shared" si="18"/>
        <v>327.27272727272725</v>
      </c>
      <c r="I93" s="138">
        <f t="shared" si="19"/>
        <v>350</v>
      </c>
      <c r="J93" s="138">
        <f t="shared" si="20"/>
        <v>359.09090909090907</v>
      </c>
      <c r="K93" s="138">
        <f t="shared" si="21"/>
        <v>368.18181818181819</v>
      </c>
      <c r="L93" s="254">
        <f t="shared" si="22"/>
        <v>372.72727272727275</v>
      </c>
      <c r="M93" s="251">
        <v>4200000</v>
      </c>
      <c r="N93" s="177">
        <v>4500000</v>
      </c>
      <c r="O93" s="177">
        <v>5200000</v>
      </c>
      <c r="P93" s="177">
        <v>5400000</v>
      </c>
      <c r="Q93" s="177">
        <v>7200000</v>
      </c>
      <c r="R93" s="177">
        <v>7700000</v>
      </c>
      <c r="S93" s="177">
        <v>7900000</v>
      </c>
      <c r="T93" s="177">
        <v>8100000</v>
      </c>
      <c r="U93" s="178">
        <v>8200000</v>
      </c>
    </row>
    <row r="94" spans="1:21" ht="16.5" customHeight="1" x14ac:dyDescent="0.25">
      <c r="A94" s="136" t="s">
        <v>327</v>
      </c>
      <c r="B94" s="137" t="s">
        <v>506</v>
      </c>
      <c r="C94" s="137"/>
      <c r="D94" s="138">
        <f t="shared" si="14"/>
        <v>77.272727272727266</v>
      </c>
      <c r="E94" s="138">
        <f t="shared" si="15"/>
        <v>81.818181818181813</v>
      </c>
      <c r="F94" s="138">
        <f t="shared" si="16"/>
        <v>93.181818181818187</v>
      </c>
      <c r="G94" s="138">
        <f t="shared" si="17"/>
        <v>102.27272727272727</v>
      </c>
      <c r="H94" s="138">
        <f t="shared" si="18"/>
        <v>140.90909090909091</v>
      </c>
      <c r="I94" s="138">
        <f t="shared" si="19"/>
        <v>156.81818181818181</v>
      </c>
      <c r="J94" s="138">
        <f t="shared" si="20"/>
        <v>163.63636363636363</v>
      </c>
      <c r="K94" s="138">
        <f t="shared" si="21"/>
        <v>168.18181818181819</v>
      </c>
      <c r="L94" s="254">
        <f t="shared" si="22"/>
        <v>172.72727272727272</v>
      </c>
      <c r="M94" s="251">
        <v>1700000</v>
      </c>
      <c r="N94" s="177">
        <v>1800000</v>
      </c>
      <c r="O94" s="177">
        <v>2050000</v>
      </c>
      <c r="P94" s="177">
        <v>2250000</v>
      </c>
      <c r="Q94" s="177">
        <v>3100000</v>
      </c>
      <c r="R94" s="177">
        <v>3450000</v>
      </c>
      <c r="S94" s="177">
        <v>3600000</v>
      </c>
      <c r="T94" s="177">
        <v>3700000</v>
      </c>
      <c r="U94" s="178">
        <v>3800000</v>
      </c>
    </row>
    <row r="95" spans="1:21" ht="16.5" customHeight="1" x14ac:dyDescent="0.25">
      <c r="A95" s="136" t="s">
        <v>327</v>
      </c>
      <c r="B95" s="137" t="s">
        <v>507</v>
      </c>
      <c r="C95" s="137"/>
      <c r="D95" s="138">
        <f t="shared" si="14"/>
        <v>113.63636363636364</v>
      </c>
      <c r="E95" s="138">
        <f t="shared" si="15"/>
        <v>118.18181818181819</v>
      </c>
      <c r="F95" s="138">
        <f t="shared" si="16"/>
        <v>136.36363636363637</v>
      </c>
      <c r="G95" s="138">
        <f t="shared" si="17"/>
        <v>140.90909090909091</v>
      </c>
      <c r="H95" s="138">
        <f t="shared" si="18"/>
        <v>179.54545454545453</v>
      </c>
      <c r="I95" s="138">
        <f t="shared" si="19"/>
        <v>209.09090909090909</v>
      </c>
      <c r="J95" s="138">
        <f t="shared" si="20"/>
        <v>215.90909090909091</v>
      </c>
      <c r="K95" s="138">
        <f t="shared" si="21"/>
        <v>220.45454545454547</v>
      </c>
      <c r="L95" s="254">
        <f t="shared" si="22"/>
        <v>225</v>
      </c>
      <c r="M95" s="251">
        <v>2500000</v>
      </c>
      <c r="N95" s="177">
        <v>2600000</v>
      </c>
      <c r="O95" s="177">
        <v>3000000</v>
      </c>
      <c r="P95" s="177">
        <v>3100000</v>
      </c>
      <c r="Q95" s="177">
        <v>3950000</v>
      </c>
      <c r="R95" s="177">
        <v>4600000</v>
      </c>
      <c r="S95" s="177">
        <v>4750000</v>
      </c>
      <c r="T95" s="177">
        <v>4850000</v>
      </c>
      <c r="U95" s="178">
        <v>4950000</v>
      </c>
    </row>
    <row r="96" spans="1:21" ht="16.5" customHeight="1" x14ac:dyDescent="0.25">
      <c r="A96" s="136" t="s">
        <v>327</v>
      </c>
      <c r="B96" s="137" t="s">
        <v>341</v>
      </c>
      <c r="C96" s="137" t="s">
        <v>557</v>
      </c>
      <c r="D96" s="138">
        <f t="shared" si="14"/>
        <v>34.090909090909093</v>
      </c>
      <c r="E96" s="138">
        <f t="shared" si="15"/>
        <v>34.090909090909093</v>
      </c>
      <c r="F96" s="138">
        <f t="shared" si="16"/>
        <v>43.18181818181818</v>
      </c>
      <c r="G96" s="138">
        <f t="shared" si="17"/>
        <v>43.18181818181818</v>
      </c>
      <c r="H96" s="138">
        <f t="shared" si="18"/>
        <v>50</v>
      </c>
      <c r="I96" s="138">
        <f t="shared" si="19"/>
        <v>59.090909090909093</v>
      </c>
      <c r="J96" s="138">
        <f t="shared" si="20"/>
        <v>59.090909090909093</v>
      </c>
      <c r="K96" s="138">
        <f t="shared" si="21"/>
        <v>59.090909090909093</v>
      </c>
      <c r="L96" s="254">
        <f t="shared" si="22"/>
        <v>59.090909090909093</v>
      </c>
      <c r="M96" s="252">
        <v>750000</v>
      </c>
      <c r="N96" s="179">
        <v>750000</v>
      </c>
      <c r="O96" s="179">
        <v>950000</v>
      </c>
      <c r="P96" s="179">
        <v>950000</v>
      </c>
      <c r="Q96" s="179">
        <v>1100000</v>
      </c>
      <c r="R96" s="179">
        <v>1300000</v>
      </c>
      <c r="S96" s="179">
        <v>1300000</v>
      </c>
      <c r="T96" s="179">
        <v>1300000</v>
      </c>
      <c r="U96" s="180">
        <v>1300000</v>
      </c>
    </row>
    <row r="97" spans="1:21" ht="16.5" customHeight="1" x14ac:dyDescent="0.25">
      <c r="A97" s="136" t="s">
        <v>327</v>
      </c>
      <c r="B97" s="137" t="s">
        <v>508</v>
      </c>
      <c r="C97" s="137"/>
      <c r="D97" s="138">
        <f t="shared" si="14"/>
        <v>90.909090909090907</v>
      </c>
      <c r="E97" s="138">
        <f t="shared" si="15"/>
        <v>95.454545454545453</v>
      </c>
      <c r="F97" s="138">
        <f t="shared" si="16"/>
        <v>106.81818181818181</v>
      </c>
      <c r="G97" s="138">
        <f t="shared" si="17"/>
        <v>111.36363636363636</v>
      </c>
      <c r="H97" s="138">
        <f t="shared" si="18"/>
        <v>143.18181818181819</v>
      </c>
      <c r="I97" s="138">
        <f t="shared" si="19"/>
        <v>159.09090909090909</v>
      </c>
      <c r="J97" s="138">
        <f t="shared" si="20"/>
        <v>165.90909090909091</v>
      </c>
      <c r="K97" s="138">
        <f t="shared" si="21"/>
        <v>170.45454545454547</v>
      </c>
      <c r="L97" s="254">
        <f t="shared" si="22"/>
        <v>175</v>
      </c>
      <c r="M97" s="251">
        <v>2000000</v>
      </c>
      <c r="N97" s="177">
        <v>2100000</v>
      </c>
      <c r="O97" s="177">
        <v>2350000</v>
      </c>
      <c r="P97" s="177">
        <v>2450000</v>
      </c>
      <c r="Q97" s="177">
        <v>3150000</v>
      </c>
      <c r="R97" s="177">
        <v>3500000</v>
      </c>
      <c r="S97" s="177">
        <v>3650000</v>
      </c>
      <c r="T97" s="177">
        <v>3750000</v>
      </c>
      <c r="U97" s="178">
        <v>3850000</v>
      </c>
    </row>
    <row r="98" spans="1:21" ht="16.5" customHeight="1" thickBot="1" x14ac:dyDescent="0.3">
      <c r="A98" s="255" t="s">
        <v>327</v>
      </c>
      <c r="B98" s="140" t="s">
        <v>342</v>
      </c>
      <c r="C98" s="140"/>
      <c r="D98" s="256">
        <f t="shared" si="14"/>
        <v>227.27272727272728</v>
      </c>
      <c r="E98" s="256">
        <f t="shared" si="15"/>
        <v>236.36363636363637</v>
      </c>
      <c r="F98" s="256">
        <f t="shared" si="16"/>
        <v>272.72727272727275</v>
      </c>
      <c r="G98" s="256">
        <f t="shared" si="17"/>
        <v>286.36363636363637</v>
      </c>
      <c r="H98" s="256">
        <f t="shared" si="18"/>
        <v>327.27272727272725</v>
      </c>
      <c r="I98" s="256">
        <f t="shared" si="19"/>
        <v>340.90909090909093</v>
      </c>
      <c r="J98" s="256">
        <f t="shared" si="20"/>
        <v>350</v>
      </c>
      <c r="K98" s="256">
        <f t="shared" si="21"/>
        <v>363.63636363636363</v>
      </c>
      <c r="L98" s="257">
        <f t="shared" si="22"/>
        <v>372.72727272727275</v>
      </c>
      <c r="M98" s="253">
        <v>5000000</v>
      </c>
      <c r="N98" s="181">
        <v>5200000</v>
      </c>
      <c r="O98" s="181">
        <v>6000000</v>
      </c>
      <c r="P98" s="181">
        <v>6300000</v>
      </c>
      <c r="Q98" s="181">
        <v>7200000</v>
      </c>
      <c r="R98" s="181">
        <v>7500000</v>
      </c>
      <c r="S98" s="181">
        <v>7700000</v>
      </c>
      <c r="T98" s="181">
        <v>8000000</v>
      </c>
      <c r="U98" s="182">
        <v>8200000</v>
      </c>
    </row>
    <row r="99" spans="1:21" ht="15.75" x14ac:dyDescent="0.25">
      <c r="A99" s="142"/>
      <c r="B99" s="141"/>
      <c r="C99" s="141"/>
    </row>
  </sheetData>
  <autoFilter ref="A6:L98" xr:uid="{8BE21F2E-C5B1-4CC9-B955-1414D8230F6E}"/>
  <mergeCells count="5">
    <mergeCell ref="A1:L1"/>
    <mergeCell ref="A2:L2"/>
    <mergeCell ref="A3:A6"/>
    <mergeCell ref="B3:B6"/>
    <mergeCell ref="C3:C6"/>
  </mergeCells>
  <hyperlinks>
    <hyperlink ref="A1:I1" r:id="rId1" display="PERFECT LINK -We Link Global  - www.Perfectlink.vn" xr:uid="{8FED2242-F58B-4E1B-BBD8-AE8616E8756B}"/>
    <hyperlink ref="B1" r:id="rId2" display="PERFECT LINK -We Link Global  - www.Perfectlink.vn" xr:uid="{5618D4B6-E6BA-47A5-83AF-2C2B5F413730}"/>
    <hyperlink ref="M1:R1" r:id="rId3" display="PERFECT LINK -We Link Global  - www.Perfectlink.vn" xr:uid="{718E2338-33B0-4498-92F3-2FA50ED0C0F2}"/>
    <hyperlink ref="A1:L1" r:id="rId4" display="https://perfectlink.123websitedev.com/" xr:uid="{6F074E28-A21D-47F0-8C29-C5C9A0DC289C}"/>
  </hyperlinks>
  <pageMargins left="0" right="0" top="0.25" bottom="0" header="0.3" footer="0"/>
  <pageSetup orientation="landscape" r:id="rId5"/>
  <drawing r:id="rId6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06F5C-09AF-4756-9F49-71511B658918}">
  <sheetPr>
    <tabColor theme="8" tint="-0.249977111117893"/>
  </sheetPr>
  <dimension ref="A1:M60"/>
  <sheetViews>
    <sheetView zoomScale="98" zoomScaleNormal="98" workbookViewId="0">
      <pane xSplit="3" ySplit="4" topLeftCell="D5" activePane="bottomRight" state="frozen"/>
      <selection activeCell="A17" sqref="A17"/>
      <selection pane="topRight" activeCell="A17" sqref="A17"/>
      <selection pane="bottomLeft" activeCell="A17" sqref="A17"/>
      <selection pane="bottomRight" activeCell="M18" sqref="M18"/>
    </sheetView>
  </sheetViews>
  <sheetFormatPr defaultColWidth="9.140625" defaultRowHeight="12.75" x14ac:dyDescent="0.2"/>
  <cols>
    <col min="1" max="1" width="13.42578125" style="148" customWidth="1"/>
    <col min="2" max="2" width="36.42578125" style="149" customWidth="1"/>
    <col min="3" max="3" width="19.140625" style="150" customWidth="1"/>
    <col min="4" max="4" width="15.7109375" style="151" customWidth="1"/>
    <col min="5" max="5" width="16.140625" style="152" customWidth="1"/>
    <col min="6" max="6" width="14" style="152" customWidth="1"/>
    <col min="7" max="7" width="11" style="152" customWidth="1"/>
    <col min="8" max="8" width="15.28515625" style="152" customWidth="1"/>
    <col min="9" max="9" width="17" style="152" hidden="1" customWidth="1"/>
    <col min="10" max="10" width="21" style="152" hidden="1" customWidth="1"/>
    <col min="11" max="11" width="17.7109375" style="152" hidden="1" customWidth="1"/>
    <col min="12" max="12" width="22.42578125" style="152" hidden="1" customWidth="1"/>
    <col min="13" max="13" width="41.5703125" style="176" customWidth="1"/>
    <col min="14" max="16384" width="9.140625" style="38"/>
  </cols>
  <sheetData>
    <row r="1" spans="1:13" s="129" customFormat="1" ht="34.5" customHeight="1" x14ac:dyDescent="0.25">
      <c r="A1" s="301" t="s">
        <v>939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</row>
    <row r="2" spans="1:13" s="130" customFormat="1" ht="36" customHeight="1" x14ac:dyDescent="0.25">
      <c r="A2" s="292" t="s">
        <v>941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</row>
    <row r="3" spans="1:13" ht="24.95" customHeight="1" x14ac:dyDescent="0.2">
      <c r="A3" s="303" t="s">
        <v>546</v>
      </c>
      <c r="B3" s="305" t="s">
        <v>938</v>
      </c>
      <c r="C3" s="306"/>
      <c r="D3" s="307" t="s">
        <v>547</v>
      </c>
      <c r="E3" s="315" t="s">
        <v>429</v>
      </c>
      <c r="F3" s="316"/>
      <c r="G3" s="317" t="s">
        <v>543</v>
      </c>
      <c r="H3" s="318"/>
      <c r="I3" s="309" t="s">
        <v>429</v>
      </c>
      <c r="J3" s="310"/>
      <c r="K3" s="313" t="s">
        <v>430</v>
      </c>
      <c r="L3" s="314"/>
      <c r="M3" s="311" t="s">
        <v>431</v>
      </c>
    </row>
    <row r="4" spans="1:13" ht="12.75" customHeight="1" x14ac:dyDescent="0.2">
      <c r="A4" s="304"/>
      <c r="B4" s="144" t="s">
        <v>343</v>
      </c>
      <c r="C4" s="145" t="s">
        <v>432</v>
      </c>
      <c r="D4" s="308" t="s">
        <v>344</v>
      </c>
      <c r="E4" s="146" t="s">
        <v>230</v>
      </c>
      <c r="F4" s="147" t="s">
        <v>231</v>
      </c>
      <c r="G4" s="146" t="s">
        <v>230</v>
      </c>
      <c r="H4" s="147" t="s">
        <v>231</v>
      </c>
      <c r="I4" s="146" t="s">
        <v>230</v>
      </c>
      <c r="J4" s="147" t="s">
        <v>231</v>
      </c>
      <c r="K4" s="146" t="s">
        <v>230</v>
      </c>
      <c r="L4" s="147" t="s">
        <v>231</v>
      </c>
      <c r="M4" s="312" t="s">
        <v>345</v>
      </c>
    </row>
    <row r="5" spans="1:13" ht="12.75" customHeight="1" x14ac:dyDescent="0.2">
      <c r="A5" s="170" t="s">
        <v>346</v>
      </c>
      <c r="B5" s="171" t="s">
        <v>373</v>
      </c>
      <c r="C5" s="172" t="s">
        <v>352</v>
      </c>
      <c r="D5" s="173" t="s">
        <v>346</v>
      </c>
      <c r="E5" s="174">
        <f>I5/22000</f>
        <v>177.27272727272728</v>
      </c>
      <c r="F5" s="174">
        <f t="shared" ref="F5:F20" si="0">J5/22000</f>
        <v>186.36363636363637</v>
      </c>
      <c r="G5" s="174">
        <f t="shared" ref="G5:G20" si="1">K5/22000</f>
        <v>190.90909090909091</v>
      </c>
      <c r="H5" s="174">
        <f t="shared" ref="H5:H20" si="2">L5/22000</f>
        <v>200</v>
      </c>
      <c r="I5" s="174">
        <v>3900000</v>
      </c>
      <c r="J5" s="174">
        <v>4100000</v>
      </c>
      <c r="K5" s="174">
        <v>4200000</v>
      </c>
      <c r="L5" s="174">
        <v>4400000</v>
      </c>
      <c r="M5" s="175" t="s">
        <v>347</v>
      </c>
    </row>
    <row r="6" spans="1:13" ht="12.75" customHeight="1" x14ac:dyDescent="0.2">
      <c r="A6" s="170" t="s">
        <v>346</v>
      </c>
      <c r="B6" s="171" t="s">
        <v>374</v>
      </c>
      <c r="C6" s="172" t="s">
        <v>352</v>
      </c>
      <c r="D6" s="173" t="s">
        <v>346</v>
      </c>
      <c r="E6" s="174">
        <f>I6/22000</f>
        <v>181.81818181818181</v>
      </c>
      <c r="F6" s="174">
        <f t="shared" si="0"/>
        <v>190.90909090909091</v>
      </c>
      <c r="G6" s="174">
        <f t="shared" si="1"/>
        <v>190.90909090909091</v>
      </c>
      <c r="H6" s="174">
        <f t="shared" si="2"/>
        <v>200</v>
      </c>
      <c r="I6" s="174">
        <v>4000000</v>
      </c>
      <c r="J6" s="174">
        <v>4200000</v>
      </c>
      <c r="K6" s="174">
        <v>4200000</v>
      </c>
      <c r="L6" s="174">
        <v>4400000</v>
      </c>
      <c r="M6" s="175" t="s">
        <v>347</v>
      </c>
    </row>
    <row r="7" spans="1:13" ht="12.75" customHeight="1" x14ac:dyDescent="0.2">
      <c r="A7" s="170" t="s">
        <v>346</v>
      </c>
      <c r="B7" s="171" t="s">
        <v>378</v>
      </c>
      <c r="C7" s="172" t="s">
        <v>352</v>
      </c>
      <c r="D7" s="173" t="s">
        <v>346</v>
      </c>
      <c r="E7" s="174">
        <f>I7/22000</f>
        <v>181.81818181818181</v>
      </c>
      <c r="F7" s="174">
        <f t="shared" si="0"/>
        <v>190.90909090909091</v>
      </c>
      <c r="G7" s="174">
        <f t="shared" si="1"/>
        <v>190.90909090909091</v>
      </c>
      <c r="H7" s="174">
        <f t="shared" si="2"/>
        <v>200</v>
      </c>
      <c r="I7" s="174">
        <v>4000000</v>
      </c>
      <c r="J7" s="174">
        <v>4200000</v>
      </c>
      <c r="K7" s="174">
        <v>4200000</v>
      </c>
      <c r="L7" s="174">
        <v>4400000</v>
      </c>
      <c r="M7" s="175" t="s">
        <v>347</v>
      </c>
    </row>
    <row r="8" spans="1:13" ht="12.75" customHeight="1" x14ac:dyDescent="0.2">
      <c r="A8" s="170" t="s">
        <v>346</v>
      </c>
      <c r="B8" s="171" t="s">
        <v>375</v>
      </c>
      <c r="C8" s="172" t="s">
        <v>352</v>
      </c>
      <c r="D8" s="173" t="s">
        <v>346</v>
      </c>
      <c r="E8" s="174">
        <f t="shared" ref="E8:E20" si="3">I8/22000</f>
        <v>184.09090909090909</v>
      </c>
      <c r="F8" s="174">
        <f t="shared" si="0"/>
        <v>193.18181818181819</v>
      </c>
      <c r="G8" s="174">
        <f t="shared" si="1"/>
        <v>195.45454545454547</v>
      </c>
      <c r="H8" s="174">
        <f t="shared" si="2"/>
        <v>204.54545454545453</v>
      </c>
      <c r="I8" s="174">
        <v>4050000</v>
      </c>
      <c r="J8" s="174">
        <v>4250000</v>
      </c>
      <c r="K8" s="174">
        <v>4300000</v>
      </c>
      <c r="L8" s="174">
        <v>4500000</v>
      </c>
      <c r="M8" s="175" t="s">
        <v>347</v>
      </c>
    </row>
    <row r="9" spans="1:13" ht="12.75" customHeight="1" x14ac:dyDescent="0.2">
      <c r="A9" s="170" t="s">
        <v>346</v>
      </c>
      <c r="B9" s="171" t="s">
        <v>376</v>
      </c>
      <c r="C9" s="172" t="s">
        <v>352</v>
      </c>
      <c r="D9" s="173" t="s">
        <v>346</v>
      </c>
      <c r="E9" s="174">
        <f t="shared" si="3"/>
        <v>184.09090909090909</v>
      </c>
      <c r="F9" s="174">
        <f t="shared" si="0"/>
        <v>193.18181818181819</v>
      </c>
      <c r="G9" s="174">
        <f t="shared" si="1"/>
        <v>195.45454545454547</v>
      </c>
      <c r="H9" s="174">
        <f t="shared" si="2"/>
        <v>204.54545454545453</v>
      </c>
      <c r="I9" s="174">
        <v>4050000</v>
      </c>
      <c r="J9" s="174">
        <v>4250000</v>
      </c>
      <c r="K9" s="174">
        <v>4300000</v>
      </c>
      <c r="L9" s="174">
        <v>4500000</v>
      </c>
      <c r="M9" s="175" t="s">
        <v>347</v>
      </c>
    </row>
    <row r="10" spans="1:13" ht="12.75" customHeight="1" x14ac:dyDescent="0.2">
      <c r="A10" s="170" t="s">
        <v>346</v>
      </c>
      <c r="B10" s="171" t="s">
        <v>379</v>
      </c>
      <c r="C10" s="172" t="s">
        <v>352</v>
      </c>
      <c r="D10" s="173" t="s">
        <v>346</v>
      </c>
      <c r="E10" s="174">
        <f t="shared" si="3"/>
        <v>184.09090909090909</v>
      </c>
      <c r="F10" s="174">
        <f t="shared" si="0"/>
        <v>193.18181818181819</v>
      </c>
      <c r="G10" s="174">
        <f t="shared" si="1"/>
        <v>195.45454545454547</v>
      </c>
      <c r="H10" s="174">
        <f t="shared" si="2"/>
        <v>204.54545454545453</v>
      </c>
      <c r="I10" s="174">
        <v>4050000</v>
      </c>
      <c r="J10" s="174">
        <v>4250000</v>
      </c>
      <c r="K10" s="174">
        <v>4300000</v>
      </c>
      <c r="L10" s="174">
        <v>4500000</v>
      </c>
      <c r="M10" s="175" t="s">
        <v>347</v>
      </c>
    </row>
    <row r="11" spans="1:13" ht="12.75" customHeight="1" x14ac:dyDescent="0.2">
      <c r="A11" s="170" t="s">
        <v>346</v>
      </c>
      <c r="B11" s="171" t="s">
        <v>380</v>
      </c>
      <c r="C11" s="172" t="s">
        <v>352</v>
      </c>
      <c r="D11" s="173" t="s">
        <v>346</v>
      </c>
      <c r="E11" s="174">
        <f t="shared" si="3"/>
        <v>184.09090909090909</v>
      </c>
      <c r="F11" s="174">
        <f t="shared" si="0"/>
        <v>193.18181818181819</v>
      </c>
      <c r="G11" s="174">
        <f t="shared" si="1"/>
        <v>195.45454545454547</v>
      </c>
      <c r="H11" s="174">
        <f t="shared" si="2"/>
        <v>204.54545454545453</v>
      </c>
      <c r="I11" s="174">
        <v>4050000</v>
      </c>
      <c r="J11" s="174">
        <v>4250000</v>
      </c>
      <c r="K11" s="174">
        <v>4300000</v>
      </c>
      <c r="L11" s="174">
        <v>4500000</v>
      </c>
      <c r="M11" s="175" t="s">
        <v>347</v>
      </c>
    </row>
    <row r="12" spans="1:13" ht="12.75" customHeight="1" x14ac:dyDescent="0.2">
      <c r="A12" s="170" t="s">
        <v>346</v>
      </c>
      <c r="B12" s="171" t="s">
        <v>377</v>
      </c>
      <c r="C12" s="172" t="s">
        <v>352</v>
      </c>
      <c r="D12" s="173" t="s">
        <v>346</v>
      </c>
      <c r="E12" s="174">
        <f t="shared" si="3"/>
        <v>190.90909090909091</v>
      </c>
      <c r="F12" s="174">
        <f t="shared" si="0"/>
        <v>200</v>
      </c>
      <c r="G12" s="174">
        <f t="shared" si="1"/>
        <v>204.54545454545453</v>
      </c>
      <c r="H12" s="174">
        <f t="shared" si="2"/>
        <v>213.63636363636363</v>
      </c>
      <c r="I12" s="174">
        <v>4200000</v>
      </c>
      <c r="J12" s="174">
        <v>4400000</v>
      </c>
      <c r="K12" s="174">
        <v>4500000</v>
      </c>
      <c r="L12" s="174">
        <v>4700000</v>
      </c>
      <c r="M12" s="175" t="s">
        <v>347</v>
      </c>
    </row>
    <row r="13" spans="1:13" ht="12.75" customHeight="1" x14ac:dyDescent="0.2">
      <c r="A13" s="170" t="s">
        <v>346</v>
      </c>
      <c r="B13" s="171" t="s">
        <v>385</v>
      </c>
      <c r="C13" s="172" t="s">
        <v>352</v>
      </c>
      <c r="D13" s="173" t="s">
        <v>346</v>
      </c>
      <c r="E13" s="174">
        <f t="shared" si="3"/>
        <v>190.90909090909091</v>
      </c>
      <c r="F13" s="174">
        <f t="shared" si="0"/>
        <v>200</v>
      </c>
      <c r="G13" s="174">
        <f t="shared" si="1"/>
        <v>204.54545454545453</v>
      </c>
      <c r="H13" s="174">
        <f t="shared" si="2"/>
        <v>213.63636363636363</v>
      </c>
      <c r="I13" s="174">
        <v>4200000</v>
      </c>
      <c r="J13" s="174">
        <v>4400000</v>
      </c>
      <c r="K13" s="174">
        <v>4500000</v>
      </c>
      <c r="L13" s="174">
        <v>4700000</v>
      </c>
      <c r="M13" s="175" t="s">
        <v>347</v>
      </c>
    </row>
    <row r="14" spans="1:13" ht="12.75" customHeight="1" x14ac:dyDescent="0.2">
      <c r="A14" s="170" t="s">
        <v>346</v>
      </c>
      <c r="B14" s="171" t="s">
        <v>388</v>
      </c>
      <c r="C14" s="172" t="s">
        <v>352</v>
      </c>
      <c r="D14" s="173" t="s">
        <v>346</v>
      </c>
      <c r="E14" s="174">
        <f t="shared" si="3"/>
        <v>190.90909090909091</v>
      </c>
      <c r="F14" s="174">
        <f t="shared" si="0"/>
        <v>200</v>
      </c>
      <c r="G14" s="174">
        <f t="shared" si="1"/>
        <v>200</v>
      </c>
      <c r="H14" s="174">
        <f t="shared" si="2"/>
        <v>209.09090909090909</v>
      </c>
      <c r="I14" s="174">
        <v>4200000</v>
      </c>
      <c r="J14" s="174">
        <v>4400000</v>
      </c>
      <c r="K14" s="174">
        <v>4400000</v>
      </c>
      <c r="L14" s="174">
        <v>4600000</v>
      </c>
      <c r="M14" s="175" t="s">
        <v>347</v>
      </c>
    </row>
    <row r="15" spans="1:13" ht="12.75" customHeight="1" x14ac:dyDescent="0.2">
      <c r="A15" s="170" t="s">
        <v>346</v>
      </c>
      <c r="B15" s="171" t="s">
        <v>381</v>
      </c>
      <c r="C15" s="172" t="s">
        <v>352</v>
      </c>
      <c r="D15" s="173" t="s">
        <v>346</v>
      </c>
      <c r="E15" s="174">
        <f t="shared" si="3"/>
        <v>193.18181818181819</v>
      </c>
      <c r="F15" s="174">
        <f t="shared" si="0"/>
        <v>202.27272727272728</v>
      </c>
      <c r="G15" s="174">
        <f t="shared" si="1"/>
        <v>209.09090909090909</v>
      </c>
      <c r="H15" s="174">
        <f t="shared" si="2"/>
        <v>218.18181818181819</v>
      </c>
      <c r="I15" s="174">
        <v>4250000</v>
      </c>
      <c r="J15" s="174">
        <v>4450000</v>
      </c>
      <c r="K15" s="174">
        <v>4600000</v>
      </c>
      <c r="L15" s="174">
        <v>4800000</v>
      </c>
      <c r="M15" s="175" t="s">
        <v>347</v>
      </c>
    </row>
    <row r="16" spans="1:13" ht="12.75" customHeight="1" x14ac:dyDescent="0.2">
      <c r="A16" s="170" t="s">
        <v>346</v>
      </c>
      <c r="B16" s="171" t="s">
        <v>383</v>
      </c>
      <c r="C16" s="172" t="s">
        <v>352</v>
      </c>
      <c r="D16" s="173" t="s">
        <v>346</v>
      </c>
      <c r="E16" s="174">
        <f t="shared" si="3"/>
        <v>200</v>
      </c>
      <c r="F16" s="174">
        <f t="shared" si="0"/>
        <v>209.09090909090909</v>
      </c>
      <c r="G16" s="174">
        <f t="shared" si="1"/>
        <v>218.18181818181819</v>
      </c>
      <c r="H16" s="174">
        <f t="shared" si="2"/>
        <v>227.27272727272728</v>
      </c>
      <c r="I16" s="174">
        <v>4400000</v>
      </c>
      <c r="J16" s="174">
        <v>4600000</v>
      </c>
      <c r="K16" s="174">
        <v>4800000</v>
      </c>
      <c r="L16" s="174">
        <v>5000000</v>
      </c>
      <c r="M16" s="175" t="s">
        <v>347</v>
      </c>
    </row>
    <row r="17" spans="1:13" ht="12.75" customHeight="1" x14ac:dyDescent="0.2">
      <c r="A17" s="170" t="s">
        <v>346</v>
      </c>
      <c r="B17" s="171" t="s">
        <v>386</v>
      </c>
      <c r="C17" s="172" t="s">
        <v>352</v>
      </c>
      <c r="D17" s="173" t="s">
        <v>346</v>
      </c>
      <c r="E17" s="174">
        <f t="shared" si="3"/>
        <v>200</v>
      </c>
      <c r="F17" s="174">
        <f t="shared" si="0"/>
        <v>209.09090909090909</v>
      </c>
      <c r="G17" s="174">
        <f t="shared" si="1"/>
        <v>218.18181818181819</v>
      </c>
      <c r="H17" s="174">
        <f t="shared" si="2"/>
        <v>227.27272727272728</v>
      </c>
      <c r="I17" s="174">
        <v>4400000</v>
      </c>
      <c r="J17" s="174">
        <v>4600000</v>
      </c>
      <c r="K17" s="174">
        <v>4800000</v>
      </c>
      <c r="L17" s="174">
        <v>5000000</v>
      </c>
      <c r="M17" s="175" t="s">
        <v>347</v>
      </c>
    </row>
    <row r="18" spans="1:13" ht="12.75" customHeight="1" x14ac:dyDescent="0.2">
      <c r="A18" s="170" t="s">
        <v>346</v>
      </c>
      <c r="B18" s="171" t="s">
        <v>382</v>
      </c>
      <c r="C18" s="172" t="s">
        <v>352</v>
      </c>
      <c r="D18" s="173" t="s">
        <v>346</v>
      </c>
      <c r="E18" s="174">
        <f t="shared" si="3"/>
        <v>202.27272727272728</v>
      </c>
      <c r="F18" s="174">
        <f t="shared" si="0"/>
        <v>211.36363636363637</v>
      </c>
      <c r="G18" s="174">
        <f t="shared" si="1"/>
        <v>222.72727272727272</v>
      </c>
      <c r="H18" s="174">
        <f t="shared" si="2"/>
        <v>231.81818181818181</v>
      </c>
      <c r="I18" s="174">
        <v>4450000</v>
      </c>
      <c r="J18" s="174">
        <v>4650000</v>
      </c>
      <c r="K18" s="174">
        <v>4900000</v>
      </c>
      <c r="L18" s="174">
        <v>5100000</v>
      </c>
      <c r="M18" s="175" t="s">
        <v>347</v>
      </c>
    </row>
    <row r="19" spans="1:13" ht="12.75" customHeight="1" x14ac:dyDescent="0.2">
      <c r="A19" s="170" t="s">
        <v>346</v>
      </c>
      <c r="B19" s="171" t="s">
        <v>387</v>
      </c>
      <c r="C19" s="172" t="s">
        <v>352</v>
      </c>
      <c r="D19" s="173" t="s">
        <v>346</v>
      </c>
      <c r="E19" s="174">
        <f t="shared" si="3"/>
        <v>204.54545454545453</v>
      </c>
      <c r="F19" s="174">
        <f t="shared" si="0"/>
        <v>213.63636363636363</v>
      </c>
      <c r="G19" s="174">
        <f t="shared" si="1"/>
        <v>222.72727272727272</v>
      </c>
      <c r="H19" s="174">
        <f t="shared" si="2"/>
        <v>231.81818181818181</v>
      </c>
      <c r="I19" s="174">
        <v>4500000</v>
      </c>
      <c r="J19" s="174">
        <v>4700000</v>
      </c>
      <c r="K19" s="174">
        <v>4900000</v>
      </c>
      <c r="L19" s="174">
        <v>5100000</v>
      </c>
      <c r="M19" s="175" t="s">
        <v>347</v>
      </c>
    </row>
    <row r="20" spans="1:13" ht="12.75" customHeight="1" x14ac:dyDescent="0.2">
      <c r="A20" s="170" t="s">
        <v>346</v>
      </c>
      <c r="B20" s="171" t="s">
        <v>384</v>
      </c>
      <c r="C20" s="172" t="s">
        <v>352</v>
      </c>
      <c r="D20" s="173" t="s">
        <v>346</v>
      </c>
      <c r="E20" s="174">
        <f t="shared" si="3"/>
        <v>227.27272727272728</v>
      </c>
      <c r="F20" s="174">
        <f t="shared" si="0"/>
        <v>236.36363636363637</v>
      </c>
      <c r="G20" s="174">
        <f t="shared" si="1"/>
        <v>250</v>
      </c>
      <c r="H20" s="174">
        <f t="shared" si="2"/>
        <v>259.09090909090907</v>
      </c>
      <c r="I20" s="174">
        <v>5000000</v>
      </c>
      <c r="J20" s="174">
        <v>5200000</v>
      </c>
      <c r="K20" s="174">
        <v>5500000</v>
      </c>
      <c r="L20" s="174">
        <v>5700000</v>
      </c>
      <c r="M20" s="175" t="s">
        <v>347</v>
      </c>
    </row>
    <row r="21" spans="1:13" ht="12.75" customHeight="1" x14ac:dyDescent="0.2">
      <c r="A21" s="170" t="s">
        <v>346</v>
      </c>
      <c r="B21" s="171" t="s">
        <v>389</v>
      </c>
      <c r="C21" s="172" t="s">
        <v>349</v>
      </c>
      <c r="D21" s="173" t="s">
        <v>346</v>
      </c>
      <c r="E21" s="174">
        <f t="shared" ref="E21:E60" si="4">I21/22000</f>
        <v>145.45454545454547</v>
      </c>
      <c r="F21" s="174">
        <f t="shared" ref="F21:F60" si="5">J21/22000</f>
        <v>154.54545454545453</v>
      </c>
      <c r="G21" s="174">
        <f t="shared" ref="G21:G60" si="6">K21/22000</f>
        <v>154.54545454545453</v>
      </c>
      <c r="H21" s="174">
        <f t="shared" ref="H21:H60" si="7">L21/22000</f>
        <v>163.63636363636363</v>
      </c>
      <c r="I21" s="174">
        <v>3200000</v>
      </c>
      <c r="J21" s="174">
        <v>3400000</v>
      </c>
      <c r="K21" s="174">
        <v>3400000</v>
      </c>
      <c r="L21" s="174">
        <v>3600000</v>
      </c>
      <c r="M21" s="175" t="s">
        <v>347</v>
      </c>
    </row>
    <row r="22" spans="1:13" ht="12.75" customHeight="1" x14ac:dyDescent="0.2">
      <c r="A22" s="170" t="s">
        <v>346</v>
      </c>
      <c r="B22" s="171" t="s">
        <v>390</v>
      </c>
      <c r="C22" s="172" t="s">
        <v>349</v>
      </c>
      <c r="D22" s="173" t="s">
        <v>346</v>
      </c>
      <c r="E22" s="174">
        <f t="shared" si="4"/>
        <v>150</v>
      </c>
      <c r="F22" s="174">
        <f t="shared" si="5"/>
        <v>159.09090909090909</v>
      </c>
      <c r="G22" s="174">
        <f t="shared" si="6"/>
        <v>163.63636363636363</v>
      </c>
      <c r="H22" s="174">
        <f t="shared" si="7"/>
        <v>172.72727272727272</v>
      </c>
      <c r="I22" s="174">
        <v>3300000</v>
      </c>
      <c r="J22" s="174">
        <v>3500000</v>
      </c>
      <c r="K22" s="174">
        <v>3600000</v>
      </c>
      <c r="L22" s="174">
        <v>3800000</v>
      </c>
      <c r="M22" s="175" t="s">
        <v>347</v>
      </c>
    </row>
    <row r="23" spans="1:13" ht="12.75" customHeight="1" x14ac:dyDescent="0.2">
      <c r="A23" s="170" t="s">
        <v>346</v>
      </c>
      <c r="B23" s="171" t="s">
        <v>391</v>
      </c>
      <c r="C23" s="172" t="s">
        <v>349</v>
      </c>
      <c r="D23" s="173" t="s">
        <v>346</v>
      </c>
      <c r="E23" s="174">
        <f t="shared" si="4"/>
        <v>163.63636363636363</v>
      </c>
      <c r="F23" s="174">
        <f t="shared" si="5"/>
        <v>172.72727272727272</v>
      </c>
      <c r="G23" s="174">
        <f t="shared" si="6"/>
        <v>172.72727272727272</v>
      </c>
      <c r="H23" s="174">
        <f t="shared" si="7"/>
        <v>181.81818181818181</v>
      </c>
      <c r="I23" s="174">
        <v>3600000</v>
      </c>
      <c r="J23" s="174">
        <v>3800000</v>
      </c>
      <c r="K23" s="174">
        <v>3800000</v>
      </c>
      <c r="L23" s="174">
        <v>4000000</v>
      </c>
      <c r="M23" s="175" t="s">
        <v>347</v>
      </c>
    </row>
    <row r="24" spans="1:13" ht="12.75" customHeight="1" x14ac:dyDescent="0.2">
      <c r="A24" s="170" t="s">
        <v>346</v>
      </c>
      <c r="B24" s="171" t="s">
        <v>350</v>
      </c>
      <c r="C24" s="172" t="s">
        <v>349</v>
      </c>
      <c r="D24" s="173" t="s">
        <v>346</v>
      </c>
      <c r="E24" s="174">
        <f t="shared" si="4"/>
        <v>154.54545454545453</v>
      </c>
      <c r="F24" s="174">
        <f t="shared" si="5"/>
        <v>163.63636363636363</v>
      </c>
      <c r="G24" s="174">
        <f t="shared" si="6"/>
        <v>168.18181818181819</v>
      </c>
      <c r="H24" s="174">
        <f t="shared" si="7"/>
        <v>177.27272727272728</v>
      </c>
      <c r="I24" s="174">
        <v>3400000</v>
      </c>
      <c r="J24" s="174">
        <v>3600000</v>
      </c>
      <c r="K24" s="174">
        <v>3700000</v>
      </c>
      <c r="L24" s="174">
        <v>3900000</v>
      </c>
      <c r="M24" s="175" t="s">
        <v>347</v>
      </c>
    </row>
    <row r="25" spans="1:13" ht="12.75" customHeight="1" x14ac:dyDescent="0.2">
      <c r="A25" s="170" t="s">
        <v>346</v>
      </c>
      <c r="B25" s="171" t="s">
        <v>392</v>
      </c>
      <c r="C25" s="172" t="s">
        <v>348</v>
      </c>
      <c r="D25" s="173" t="s">
        <v>346</v>
      </c>
      <c r="E25" s="174">
        <f t="shared" si="4"/>
        <v>131.81818181818181</v>
      </c>
      <c r="F25" s="174">
        <f t="shared" si="5"/>
        <v>140.90909090909091</v>
      </c>
      <c r="G25" s="174">
        <f t="shared" si="6"/>
        <v>136.36363636363637</v>
      </c>
      <c r="H25" s="174">
        <f t="shared" si="7"/>
        <v>145.45454545454547</v>
      </c>
      <c r="I25" s="174">
        <v>2900000</v>
      </c>
      <c r="J25" s="174">
        <v>3100000</v>
      </c>
      <c r="K25" s="174">
        <v>3000000</v>
      </c>
      <c r="L25" s="174">
        <v>3200000</v>
      </c>
      <c r="M25" s="175" t="s">
        <v>347</v>
      </c>
    </row>
    <row r="26" spans="1:13" ht="12.75" customHeight="1" x14ac:dyDescent="0.2">
      <c r="A26" s="170" t="s">
        <v>346</v>
      </c>
      <c r="B26" s="171" t="s">
        <v>393</v>
      </c>
      <c r="C26" s="172" t="s">
        <v>348</v>
      </c>
      <c r="D26" s="173" t="s">
        <v>346</v>
      </c>
      <c r="E26" s="174">
        <f t="shared" si="4"/>
        <v>136.36363636363637</v>
      </c>
      <c r="F26" s="174">
        <f t="shared" si="5"/>
        <v>145.45454545454547</v>
      </c>
      <c r="G26" s="174">
        <f t="shared" si="6"/>
        <v>145.45454545454547</v>
      </c>
      <c r="H26" s="174">
        <f t="shared" si="7"/>
        <v>154.54545454545453</v>
      </c>
      <c r="I26" s="174">
        <v>3000000</v>
      </c>
      <c r="J26" s="174">
        <v>3200000</v>
      </c>
      <c r="K26" s="174">
        <v>3200000</v>
      </c>
      <c r="L26" s="174">
        <v>3400000</v>
      </c>
      <c r="M26" s="175" t="s">
        <v>347</v>
      </c>
    </row>
    <row r="27" spans="1:13" ht="12.75" customHeight="1" x14ac:dyDescent="0.2">
      <c r="A27" s="170" t="s">
        <v>346</v>
      </c>
      <c r="B27" s="171" t="s">
        <v>394</v>
      </c>
      <c r="C27" s="172" t="s">
        <v>348</v>
      </c>
      <c r="D27" s="173" t="s">
        <v>346</v>
      </c>
      <c r="E27" s="174">
        <f t="shared" si="4"/>
        <v>140.90909090909091</v>
      </c>
      <c r="F27" s="174">
        <f t="shared" si="5"/>
        <v>150</v>
      </c>
      <c r="G27" s="174">
        <f t="shared" si="6"/>
        <v>145.45454545454547</v>
      </c>
      <c r="H27" s="174">
        <f t="shared" si="7"/>
        <v>154.54545454545453</v>
      </c>
      <c r="I27" s="174">
        <v>3100000</v>
      </c>
      <c r="J27" s="174">
        <v>3300000</v>
      </c>
      <c r="K27" s="174">
        <v>3200000</v>
      </c>
      <c r="L27" s="174">
        <v>3400000</v>
      </c>
      <c r="M27" s="175" t="s">
        <v>347</v>
      </c>
    </row>
    <row r="28" spans="1:13" ht="12.75" customHeight="1" x14ac:dyDescent="0.2">
      <c r="A28" s="170" t="s">
        <v>346</v>
      </c>
      <c r="B28" s="171" t="s">
        <v>395</v>
      </c>
      <c r="C28" s="172" t="s">
        <v>353</v>
      </c>
      <c r="D28" s="173" t="s">
        <v>346</v>
      </c>
      <c r="E28" s="174">
        <f t="shared" si="4"/>
        <v>186.36363636363637</v>
      </c>
      <c r="F28" s="174">
        <f t="shared" si="5"/>
        <v>195.45454545454547</v>
      </c>
      <c r="G28" s="174">
        <f t="shared" si="6"/>
        <v>200</v>
      </c>
      <c r="H28" s="174">
        <f t="shared" si="7"/>
        <v>209.09090909090909</v>
      </c>
      <c r="I28" s="174">
        <v>4100000</v>
      </c>
      <c r="J28" s="174">
        <v>4300000</v>
      </c>
      <c r="K28" s="174">
        <v>4400000</v>
      </c>
      <c r="L28" s="174">
        <v>4600000</v>
      </c>
      <c r="M28" s="175" t="s">
        <v>347</v>
      </c>
    </row>
    <row r="29" spans="1:13" ht="12.75" customHeight="1" x14ac:dyDescent="0.2">
      <c r="A29" s="170" t="s">
        <v>346</v>
      </c>
      <c r="B29" s="171" t="s">
        <v>396</v>
      </c>
      <c r="C29" s="172" t="s">
        <v>353</v>
      </c>
      <c r="D29" s="173" t="s">
        <v>346</v>
      </c>
      <c r="E29" s="174">
        <f t="shared" si="4"/>
        <v>181.81818181818181</v>
      </c>
      <c r="F29" s="174">
        <f t="shared" si="5"/>
        <v>190.90909090909091</v>
      </c>
      <c r="G29" s="174">
        <f t="shared" si="6"/>
        <v>177.27272727272728</v>
      </c>
      <c r="H29" s="174">
        <f t="shared" si="7"/>
        <v>186.36363636363637</v>
      </c>
      <c r="I29" s="174">
        <v>4000000</v>
      </c>
      <c r="J29" s="174">
        <v>4200000</v>
      </c>
      <c r="K29" s="174">
        <v>3900000</v>
      </c>
      <c r="L29" s="174">
        <v>4100000</v>
      </c>
      <c r="M29" s="175" t="s">
        <v>347</v>
      </c>
    </row>
    <row r="30" spans="1:13" ht="12.75" customHeight="1" x14ac:dyDescent="0.2">
      <c r="A30" s="170" t="s">
        <v>346</v>
      </c>
      <c r="B30" s="171" t="s">
        <v>397</v>
      </c>
      <c r="C30" s="172" t="s">
        <v>353</v>
      </c>
      <c r="D30" s="173" t="s">
        <v>346</v>
      </c>
      <c r="E30" s="174">
        <f t="shared" si="4"/>
        <v>168.18181818181819</v>
      </c>
      <c r="F30" s="174">
        <f t="shared" si="5"/>
        <v>177.27272727272728</v>
      </c>
      <c r="G30" s="174">
        <f t="shared" si="6"/>
        <v>177.27272727272728</v>
      </c>
      <c r="H30" s="174">
        <f t="shared" si="7"/>
        <v>186.36363636363637</v>
      </c>
      <c r="I30" s="174">
        <v>3700000</v>
      </c>
      <c r="J30" s="174">
        <v>3900000</v>
      </c>
      <c r="K30" s="174">
        <v>3900000</v>
      </c>
      <c r="L30" s="174">
        <v>4100000</v>
      </c>
      <c r="M30" s="175" t="s">
        <v>347</v>
      </c>
    </row>
    <row r="31" spans="1:13" ht="12.75" customHeight="1" x14ac:dyDescent="0.2">
      <c r="A31" s="170" t="s">
        <v>346</v>
      </c>
      <c r="B31" s="171" t="s">
        <v>398</v>
      </c>
      <c r="C31" s="172" t="s">
        <v>351</v>
      </c>
      <c r="D31" s="173" t="s">
        <v>346</v>
      </c>
      <c r="E31" s="174">
        <f t="shared" si="4"/>
        <v>179.54545454545453</v>
      </c>
      <c r="F31" s="174">
        <f t="shared" si="5"/>
        <v>188.63636363636363</v>
      </c>
      <c r="G31" s="174">
        <f t="shared" si="6"/>
        <v>186.36363636363637</v>
      </c>
      <c r="H31" s="174">
        <f t="shared" si="7"/>
        <v>195.45454545454547</v>
      </c>
      <c r="I31" s="174">
        <v>3950000</v>
      </c>
      <c r="J31" s="174">
        <v>4150000</v>
      </c>
      <c r="K31" s="174">
        <v>4100000</v>
      </c>
      <c r="L31" s="174">
        <v>4300000</v>
      </c>
      <c r="M31" s="175" t="s">
        <v>347</v>
      </c>
    </row>
    <row r="32" spans="1:13" ht="12.75" customHeight="1" x14ac:dyDescent="0.2">
      <c r="A32" s="170" t="s">
        <v>346</v>
      </c>
      <c r="B32" s="171" t="s">
        <v>399</v>
      </c>
      <c r="C32" s="172" t="s">
        <v>351</v>
      </c>
      <c r="D32" s="173" t="s">
        <v>346</v>
      </c>
      <c r="E32" s="174">
        <f t="shared" si="4"/>
        <v>179.54545454545453</v>
      </c>
      <c r="F32" s="174">
        <f t="shared" si="5"/>
        <v>188.63636363636363</v>
      </c>
      <c r="G32" s="174">
        <f t="shared" si="6"/>
        <v>181.81818181818181</v>
      </c>
      <c r="H32" s="174">
        <f t="shared" si="7"/>
        <v>190.90909090909091</v>
      </c>
      <c r="I32" s="174">
        <v>3950000</v>
      </c>
      <c r="J32" s="174">
        <v>4150000</v>
      </c>
      <c r="K32" s="174">
        <v>4000000</v>
      </c>
      <c r="L32" s="174">
        <v>4200000</v>
      </c>
      <c r="M32" s="175" t="s">
        <v>347</v>
      </c>
    </row>
    <row r="33" spans="1:13" ht="12.75" customHeight="1" x14ac:dyDescent="0.2">
      <c r="A33" s="170" t="s">
        <v>346</v>
      </c>
      <c r="B33" s="171" t="s">
        <v>400</v>
      </c>
      <c r="C33" s="172" t="s">
        <v>354</v>
      </c>
      <c r="D33" s="173" t="s">
        <v>346</v>
      </c>
      <c r="E33" s="174">
        <f t="shared" si="4"/>
        <v>184.09090909090909</v>
      </c>
      <c r="F33" s="174">
        <f t="shared" si="5"/>
        <v>193.18181818181819</v>
      </c>
      <c r="G33" s="174">
        <f t="shared" si="6"/>
        <v>200</v>
      </c>
      <c r="H33" s="174">
        <f t="shared" si="7"/>
        <v>209.09090909090909</v>
      </c>
      <c r="I33" s="174">
        <v>4050000</v>
      </c>
      <c r="J33" s="174">
        <v>4250000</v>
      </c>
      <c r="K33" s="174">
        <v>4400000</v>
      </c>
      <c r="L33" s="174">
        <v>4600000</v>
      </c>
      <c r="M33" s="175" t="s">
        <v>347</v>
      </c>
    </row>
    <row r="34" spans="1:13" ht="12.75" customHeight="1" x14ac:dyDescent="0.2">
      <c r="A34" s="170" t="s">
        <v>346</v>
      </c>
      <c r="B34" s="171" t="s">
        <v>401</v>
      </c>
      <c r="C34" s="172" t="s">
        <v>354</v>
      </c>
      <c r="D34" s="173" t="s">
        <v>346</v>
      </c>
      <c r="E34" s="174">
        <f t="shared" si="4"/>
        <v>181.81818181818181</v>
      </c>
      <c r="F34" s="174">
        <f t="shared" si="5"/>
        <v>190.90909090909091</v>
      </c>
      <c r="G34" s="174">
        <f t="shared" si="6"/>
        <v>195.45454545454547</v>
      </c>
      <c r="H34" s="174">
        <f t="shared" si="7"/>
        <v>204.54545454545453</v>
      </c>
      <c r="I34" s="174">
        <v>4000000</v>
      </c>
      <c r="J34" s="174">
        <v>4200000</v>
      </c>
      <c r="K34" s="174">
        <v>4300000</v>
      </c>
      <c r="L34" s="174">
        <v>4500000</v>
      </c>
      <c r="M34" s="175" t="s">
        <v>347</v>
      </c>
    </row>
    <row r="35" spans="1:13" ht="12.75" customHeight="1" x14ac:dyDescent="0.2">
      <c r="A35" s="170" t="s">
        <v>346</v>
      </c>
      <c r="B35" s="171" t="s">
        <v>402</v>
      </c>
      <c r="C35" s="172" t="s">
        <v>354</v>
      </c>
      <c r="D35" s="173" t="s">
        <v>346</v>
      </c>
      <c r="E35" s="174">
        <f t="shared" si="4"/>
        <v>181.81818181818181</v>
      </c>
      <c r="F35" s="174">
        <f t="shared" si="5"/>
        <v>190.90909090909091</v>
      </c>
      <c r="G35" s="174">
        <f t="shared" si="6"/>
        <v>195.45454545454547</v>
      </c>
      <c r="H35" s="174">
        <f t="shared" si="7"/>
        <v>204.54545454545453</v>
      </c>
      <c r="I35" s="174">
        <v>4000000</v>
      </c>
      <c r="J35" s="174">
        <v>4200000</v>
      </c>
      <c r="K35" s="174">
        <v>4300000</v>
      </c>
      <c r="L35" s="174">
        <v>4500000</v>
      </c>
      <c r="M35" s="175" t="s">
        <v>347</v>
      </c>
    </row>
    <row r="36" spans="1:13" ht="12.75" customHeight="1" x14ac:dyDescent="0.2">
      <c r="A36" s="170" t="s">
        <v>346</v>
      </c>
      <c r="B36" s="171" t="s">
        <v>403</v>
      </c>
      <c r="C36" s="172" t="s">
        <v>354</v>
      </c>
      <c r="D36" s="173" t="s">
        <v>346</v>
      </c>
      <c r="E36" s="174">
        <f t="shared" si="4"/>
        <v>188.63636363636363</v>
      </c>
      <c r="F36" s="174">
        <f t="shared" si="5"/>
        <v>197.72727272727272</v>
      </c>
      <c r="G36" s="174">
        <f t="shared" si="6"/>
        <v>204.54545454545453</v>
      </c>
      <c r="H36" s="174">
        <f t="shared" si="7"/>
        <v>213.63636363636363</v>
      </c>
      <c r="I36" s="174">
        <v>4150000</v>
      </c>
      <c r="J36" s="174">
        <v>4350000</v>
      </c>
      <c r="K36" s="174">
        <v>4500000</v>
      </c>
      <c r="L36" s="174">
        <v>4700000</v>
      </c>
      <c r="M36" s="175" t="s">
        <v>347</v>
      </c>
    </row>
    <row r="37" spans="1:13" ht="12.75" customHeight="1" x14ac:dyDescent="0.2">
      <c r="A37" s="170" t="s">
        <v>346</v>
      </c>
      <c r="B37" s="171" t="s">
        <v>404</v>
      </c>
      <c r="C37" s="172" t="s">
        <v>354</v>
      </c>
      <c r="D37" s="173" t="s">
        <v>346</v>
      </c>
      <c r="E37" s="174">
        <f t="shared" si="4"/>
        <v>184.09090909090909</v>
      </c>
      <c r="F37" s="174">
        <f t="shared" si="5"/>
        <v>193.18181818181819</v>
      </c>
      <c r="G37" s="174">
        <f t="shared" si="6"/>
        <v>200</v>
      </c>
      <c r="H37" s="174">
        <f t="shared" si="7"/>
        <v>209.09090909090909</v>
      </c>
      <c r="I37" s="174">
        <v>4050000</v>
      </c>
      <c r="J37" s="174">
        <v>4250000</v>
      </c>
      <c r="K37" s="174">
        <v>4400000</v>
      </c>
      <c r="L37" s="174">
        <v>4600000</v>
      </c>
      <c r="M37" s="175" t="s">
        <v>347</v>
      </c>
    </row>
    <row r="38" spans="1:13" ht="12.75" customHeight="1" x14ac:dyDescent="0.2">
      <c r="A38" s="170" t="s">
        <v>346</v>
      </c>
      <c r="B38" s="171" t="s">
        <v>405</v>
      </c>
      <c r="C38" s="172" t="s">
        <v>354</v>
      </c>
      <c r="D38" s="173" t="s">
        <v>346</v>
      </c>
      <c r="E38" s="174">
        <f t="shared" si="4"/>
        <v>172.72727272727272</v>
      </c>
      <c r="F38" s="174">
        <f t="shared" si="5"/>
        <v>181.81818181818181</v>
      </c>
      <c r="G38" s="174">
        <f t="shared" si="6"/>
        <v>190.90909090909091</v>
      </c>
      <c r="H38" s="174">
        <f t="shared" si="7"/>
        <v>200</v>
      </c>
      <c r="I38" s="174">
        <v>3800000</v>
      </c>
      <c r="J38" s="174">
        <v>4000000</v>
      </c>
      <c r="K38" s="174">
        <v>4200000</v>
      </c>
      <c r="L38" s="174">
        <v>4400000</v>
      </c>
      <c r="M38" s="175" t="s">
        <v>347</v>
      </c>
    </row>
    <row r="39" spans="1:13" ht="12.75" customHeight="1" x14ac:dyDescent="0.2">
      <c r="A39" s="170" t="s">
        <v>346</v>
      </c>
      <c r="B39" s="171" t="s">
        <v>406</v>
      </c>
      <c r="C39" s="172" t="s">
        <v>354</v>
      </c>
      <c r="D39" s="173" t="s">
        <v>346</v>
      </c>
      <c r="E39" s="174">
        <f t="shared" si="4"/>
        <v>181.81818181818181</v>
      </c>
      <c r="F39" s="174">
        <f t="shared" si="5"/>
        <v>190.90909090909091</v>
      </c>
      <c r="G39" s="174">
        <f t="shared" si="6"/>
        <v>236.36363636363637</v>
      </c>
      <c r="H39" s="174">
        <f t="shared" si="7"/>
        <v>245.45454545454547</v>
      </c>
      <c r="I39" s="174">
        <v>4000000</v>
      </c>
      <c r="J39" s="174">
        <v>4200000</v>
      </c>
      <c r="K39" s="174">
        <v>5200000</v>
      </c>
      <c r="L39" s="174">
        <v>5400000</v>
      </c>
      <c r="M39" s="175" t="s">
        <v>347</v>
      </c>
    </row>
    <row r="40" spans="1:13" ht="12.75" customHeight="1" x14ac:dyDescent="0.2">
      <c r="A40" s="170" t="s">
        <v>346</v>
      </c>
      <c r="B40" s="171" t="s">
        <v>407</v>
      </c>
      <c r="C40" s="172" t="s">
        <v>354</v>
      </c>
      <c r="D40" s="173" t="s">
        <v>346</v>
      </c>
      <c r="E40" s="174">
        <f t="shared" si="4"/>
        <v>186.36363636363637</v>
      </c>
      <c r="F40" s="174">
        <f t="shared" si="5"/>
        <v>195.45454545454547</v>
      </c>
      <c r="G40" s="174">
        <f t="shared" si="6"/>
        <v>236.36363636363637</v>
      </c>
      <c r="H40" s="174">
        <f t="shared" si="7"/>
        <v>245.45454545454547</v>
      </c>
      <c r="I40" s="174">
        <v>4100000</v>
      </c>
      <c r="J40" s="174">
        <v>4300000</v>
      </c>
      <c r="K40" s="174">
        <v>5200000</v>
      </c>
      <c r="L40" s="174">
        <v>5400000</v>
      </c>
      <c r="M40" s="175" t="s">
        <v>347</v>
      </c>
    </row>
    <row r="41" spans="1:13" ht="12.75" customHeight="1" x14ac:dyDescent="0.2">
      <c r="A41" s="170" t="s">
        <v>346</v>
      </c>
      <c r="B41" s="171" t="s">
        <v>408</v>
      </c>
      <c r="C41" s="172" t="s">
        <v>355</v>
      </c>
      <c r="D41" s="173" t="s">
        <v>346</v>
      </c>
      <c r="E41" s="174">
        <f t="shared" si="4"/>
        <v>204.54545454545453</v>
      </c>
      <c r="F41" s="174">
        <f t="shared" si="5"/>
        <v>213.63636363636363</v>
      </c>
      <c r="G41" s="174">
        <f t="shared" si="6"/>
        <v>222.72727272727272</v>
      </c>
      <c r="H41" s="174">
        <f t="shared" si="7"/>
        <v>231.81818181818181</v>
      </c>
      <c r="I41" s="174">
        <v>4500000</v>
      </c>
      <c r="J41" s="174">
        <v>4700000</v>
      </c>
      <c r="K41" s="174">
        <v>4900000</v>
      </c>
      <c r="L41" s="174">
        <v>5100000</v>
      </c>
      <c r="M41" s="175" t="s">
        <v>347</v>
      </c>
    </row>
    <row r="42" spans="1:13" ht="12.75" customHeight="1" x14ac:dyDescent="0.2">
      <c r="A42" s="170" t="s">
        <v>346</v>
      </c>
      <c r="B42" s="171" t="s">
        <v>409</v>
      </c>
      <c r="C42" s="172" t="s">
        <v>355</v>
      </c>
      <c r="D42" s="173" t="s">
        <v>346</v>
      </c>
      <c r="E42" s="174">
        <f t="shared" si="4"/>
        <v>200</v>
      </c>
      <c r="F42" s="174">
        <f t="shared" si="5"/>
        <v>209.09090909090909</v>
      </c>
      <c r="G42" s="174">
        <f t="shared" si="6"/>
        <v>218.18181818181819</v>
      </c>
      <c r="H42" s="174">
        <f t="shared" si="7"/>
        <v>227.27272727272728</v>
      </c>
      <c r="I42" s="174">
        <v>4400000</v>
      </c>
      <c r="J42" s="174">
        <v>4600000</v>
      </c>
      <c r="K42" s="174">
        <v>4800000</v>
      </c>
      <c r="L42" s="174">
        <v>5000000</v>
      </c>
      <c r="M42" s="175" t="s">
        <v>347</v>
      </c>
    </row>
    <row r="43" spans="1:13" ht="12.75" customHeight="1" x14ac:dyDescent="0.2">
      <c r="A43" s="170" t="s">
        <v>346</v>
      </c>
      <c r="B43" s="171" t="s">
        <v>410</v>
      </c>
      <c r="C43" s="172" t="s">
        <v>355</v>
      </c>
      <c r="D43" s="173" t="s">
        <v>346</v>
      </c>
      <c r="E43" s="174">
        <f t="shared" si="4"/>
        <v>213.63636363636363</v>
      </c>
      <c r="F43" s="174">
        <f t="shared" si="5"/>
        <v>222.72727272727272</v>
      </c>
      <c r="G43" s="174">
        <f t="shared" si="6"/>
        <v>236.36363636363637</v>
      </c>
      <c r="H43" s="174">
        <f t="shared" si="7"/>
        <v>245.45454545454547</v>
      </c>
      <c r="I43" s="174">
        <v>4700000</v>
      </c>
      <c r="J43" s="174">
        <v>4900000</v>
      </c>
      <c r="K43" s="174">
        <v>5200000</v>
      </c>
      <c r="L43" s="174">
        <v>5400000</v>
      </c>
      <c r="M43" s="175" t="s">
        <v>347</v>
      </c>
    </row>
    <row r="44" spans="1:13" ht="12.75" customHeight="1" x14ac:dyDescent="0.2">
      <c r="A44" s="170" t="s">
        <v>346</v>
      </c>
      <c r="B44" s="171" t="s">
        <v>411</v>
      </c>
      <c r="C44" s="172" t="s">
        <v>355</v>
      </c>
      <c r="D44" s="173" t="s">
        <v>346</v>
      </c>
      <c r="E44" s="174">
        <f t="shared" si="4"/>
        <v>218.18181818181819</v>
      </c>
      <c r="F44" s="174">
        <f t="shared" si="5"/>
        <v>227.27272727272728</v>
      </c>
      <c r="G44" s="174">
        <f t="shared" si="6"/>
        <v>240.90909090909091</v>
      </c>
      <c r="H44" s="174">
        <f t="shared" si="7"/>
        <v>250</v>
      </c>
      <c r="I44" s="174">
        <v>4800000</v>
      </c>
      <c r="J44" s="174">
        <v>5000000</v>
      </c>
      <c r="K44" s="174">
        <v>5300000</v>
      </c>
      <c r="L44" s="174">
        <v>5500000</v>
      </c>
      <c r="M44" s="175" t="s">
        <v>347</v>
      </c>
    </row>
    <row r="45" spans="1:13" ht="12.75" customHeight="1" x14ac:dyDescent="0.2">
      <c r="A45" s="170" t="s">
        <v>346</v>
      </c>
      <c r="B45" s="171" t="s">
        <v>412</v>
      </c>
      <c r="C45" s="172" t="s">
        <v>355</v>
      </c>
      <c r="D45" s="173" t="s">
        <v>346</v>
      </c>
      <c r="E45" s="174">
        <f t="shared" si="4"/>
        <v>234.09090909090909</v>
      </c>
      <c r="F45" s="174">
        <f t="shared" si="5"/>
        <v>243.18181818181819</v>
      </c>
      <c r="G45" s="174">
        <f t="shared" si="6"/>
        <v>263.63636363636363</v>
      </c>
      <c r="H45" s="174">
        <f t="shared" si="7"/>
        <v>272.72727272727275</v>
      </c>
      <c r="I45" s="174">
        <v>5150000</v>
      </c>
      <c r="J45" s="174">
        <v>5350000</v>
      </c>
      <c r="K45" s="174">
        <v>5800000</v>
      </c>
      <c r="L45" s="174">
        <v>6000000</v>
      </c>
      <c r="M45" s="175" t="s">
        <v>347</v>
      </c>
    </row>
    <row r="46" spans="1:13" ht="12.75" customHeight="1" x14ac:dyDescent="0.2">
      <c r="A46" s="170" t="s">
        <v>346</v>
      </c>
      <c r="B46" s="171" t="s">
        <v>414</v>
      </c>
      <c r="C46" s="172" t="s">
        <v>413</v>
      </c>
      <c r="D46" s="173" t="s">
        <v>346</v>
      </c>
      <c r="E46" s="174">
        <f t="shared" si="4"/>
        <v>222.72727272727272</v>
      </c>
      <c r="F46" s="174">
        <f t="shared" si="5"/>
        <v>231.81818181818181</v>
      </c>
      <c r="G46" s="174">
        <f t="shared" si="6"/>
        <v>240.90909090909091</v>
      </c>
      <c r="H46" s="174">
        <f t="shared" si="7"/>
        <v>250</v>
      </c>
      <c r="I46" s="174">
        <v>4900000</v>
      </c>
      <c r="J46" s="174">
        <v>5100000</v>
      </c>
      <c r="K46" s="174">
        <v>5300000</v>
      </c>
      <c r="L46" s="174">
        <v>5500000</v>
      </c>
      <c r="M46" s="175" t="s">
        <v>347</v>
      </c>
    </row>
    <row r="47" spans="1:13" ht="12.75" customHeight="1" x14ac:dyDescent="0.2">
      <c r="A47" s="170" t="s">
        <v>346</v>
      </c>
      <c r="B47" s="171" t="s">
        <v>415</v>
      </c>
      <c r="C47" s="172" t="s">
        <v>413</v>
      </c>
      <c r="D47" s="173" t="s">
        <v>346</v>
      </c>
      <c r="E47" s="174">
        <f t="shared" si="4"/>
        <v>200</v>
      </c>
      <c r="F47" s="174">
        <f t="shared" si="5"/>
        <v>209.09090909090909</v>
      </c>
      <c r="G47" s="174">
        <f t="shared" si="6"/>
        <v>218.18181818181819</v>
      </c>
      <c r="H47" s="174">
        <f t="shared" si="7"/>
        <v>227.27272727272728</v>
      </c>
      <c r="I47" s="174">
        <v>4400000</v>
      </c>
      <c r="J47" s="174">
        <v>4600000</v>
      </c>
      <c r="K47" s="174">
        <v>4800000</v>
      </c>
      <c r="L47" s="174">
        <v>5000000</v>
      </c>
      <c r="M47" s="175" t="s">
        <v>347</v>
      </c>
    </row>
    <row r="48" spans="1:13" ht="12.75" customHeight="1" x14ac:dyDescent="0.2">
      <c r="A48" s="170" t="s">
        <v>346</v>
      </c>
      <c r="B48" s="171" t="s">
        <v>416</v>
      </c>
      <c r="C48" s="172" t="s">
        <v>413</v>
      </c>
      <c r="D48" s="173" t="s">
        <v>346</v>
      </c>
      <c r="E48" s="174">
        <f t="shared" si="4"/>
        <v>240.90909090909091</v>
      </c>
      <c r="F48" s="174">
        <f t="shared" si="5"/>
        <v>250</v>
      </c>
      <c r="G48" s="174">
        <f t="shared" si="6"/>
        <v>263.63636363636363</v>
      </c>
      <c r="H48" s="174">
        <f t="shared" si="7"/>
        <v>272.72727272727275</v>
      </c>
      <c r="I48" s="174">
        <v>5300000</v>
      </c>
      <c r="J48" s="174">
        <v>5500000</v>
      </c>
      <c r="K48" s="174">
        <v>5800000</v>
      </c>
      <c r="L48" s="174">
        <v>6000000</v>
      </c>
      <c r="M48" s="175" t="s">
        <v>347</v>
      </c>
    </row>
    <row r="49" spans="1:13" ht="12.75" customHeight="1" x14ac:dyDescent="0.2">
      <c r="A49" s="170" t="s">
        <v>346</v>
      </c>
      <c r="B49" s="171" t="s">
        <v>417</v>
      </c>
      <c r="C49" s="172" t="s">
        <v>413</v>
      </c>
      <c r="D49" s="173" t="s">
        <v>346</v>
      </c>
      <c r="E49" s="174">
        <f t="shared" si="4"/>
        <v>218.18181818181819</v>
      </c>
      <c r="F49" s="174">
        <f t="shared" si="5"/>
        <v>227.27272727272728</v>
      </c>
      <c r="G49" s="174">
        <f t="shared" si="6"/>
        <v>240.90909090909091</v>
      </c>
      <c r="H49" s="174">
        <f t="shared" si="7"/>
        <v>250</v>
      </c>
      <c r="I49" s="174">
        <v>4800000</v>
      </c>
      <c r="J49" s="174">
        <v>5000000</v>
      </c>
      <c r="K49" s="174">
        <v>5300000</v>
      </c>
      <c r="L49" s="174">
        <v>5500000</v>
      </c>
      <c r="M49" s="175" t="s">
        <v>347</v>
      </c>
    </row>
    <row r="50" spans="1:13" ht="12.75" customHeight="1" x14ac:dyDescent="0.2">
      <c r="A50" s="170" t="s">
        <v>346</v>
      </c>
      <c r="B50" s="171" t="s">
        <v>419</v>
      </c>
      <c r="C50" s="172" t="s">
        <v>418</v>
      </c>
      <c r="D50" s="173" t="s">
        <v>346</v>
      </c>
      <c r="E50" s="174">
        <f t="shared" si="4"/>
        <v>200</v>
      </c>
      <c r="F50" s="174">
        <f t="shared" si="5"/>
        <v>209.09090909090909</v>
      </c>
      <c r="G50" s="174">
        <f t="shared" si="6"/>
        <v>213.63636363636363</v>
      </c>
      <c r="H50" s="174">
        <f t="shared" si="7"/>
        <v>222.72727272727272</v>
      </c>
      <c r="I50" s="174">
        <v>4400000</v>
      </c>
      <c r="J50" s="174">
        <v>4600000</v>
      </c>
      <c r="K50" s="174">
        <v>4700000</v>
      </c>
      <c r="L50" s="174">
        <v>4900000</v>
      </c>
      <c r="M50" s="175" t="s">
        <v>347</v>
      </c>
    </row>
    <row r="51" spans="1:13" ht="12.75" customHeight="1" x14ac:dyDescent="0.2">
      <c r="A51" s="170" t="s">
        <v>346</v>
      </c>
      <c r="B51" s="171" t="s">
        <v>420</v>
      </c>
      <c r="C51" s="172" t="s">
        <v>418</v>
      </c>
      <c r="D51" s="173" t="s">
        <v>346</v>
      </c>
      <c r="E51" s="174">
        <f t="shared" si="4"/>
        <v>209.09090909090909</v>
      </c>
      <c r="F51" s="174">
        <f t="shared" si="5"/>
        <v>218.18181818181819</v>
      </c>
      <c r="G51" s="174">
        <f t="shared" si="6"/>
        <v>222.72727272727272</v>
      </c>
      <c r="H51" s="174">
        <f t="shared" si="7"/>
        <v>231.81818181818181</v>
      </c>
      <c r="I51" s="174">
        <v>4600000</v>
      </c>
      <c r="J51" s="174">
        <v>4800000</v>
      </c>
      <c r="K51" s="174">
        <v>4900000</v>
      </c>
      <c r="L51" s="174">
        <v>5100000</v>
      </c>
      <c r="M51" s="175" t="s">
        <v>347</v>
      </c>
    </row>
    <row r="52" spans="1:13" ht="12.75" customHeight="1" x14ac:dyDescent="0.2">
      <c r="A52" s="170" t="s">
        <v>346</v>
      </c>
      <c r="B52" s="171" t="s">
        <v>421</v>
      </c>
      <c r="C52" s="172" t="s">
        <v>418</v>
      </c>
      <c r="D52" s="173" t="s">
        <v>346</v>
      </c>
      <c r="E52" s="174">
        <f t="shared" si="4"/>
        <v>204.54545454545453</v>
      </c>
      <c r="F52" s="174">
        <f t="shared" si="5"/>
        <v>213.63636363636363</v>
      </c>
      <c r="G52" s="174">
        <f t="shared" si="6"/>
        <v>218.18181818181819</v>
      </c>
      <c r="H52" s="174">
        <f t="shared" si="7"/>
        <v>227.27272727272728</v>
      </c>
      <c r="I52" s="174">
        <v>4500000</v>
      </c>
      <c r="J52" s="174">
        <v>4700000</v>
      </c>
      <c r="K52" s="174">
        <v>4800000</v>
      </c>
      <c r="L52" s="174">
        <v>5000000</v>
      </c>
      <c r="M52" s="175" t="s">
        <v>347</v>
      </c>
    </row>
    <row r="53" spans="1:13" ht="12.75" customHeight="1" x14ac:dyDescent="0.2">
      <c r="A53" s="170" t="s">
        <v>346</v>
      </c>
      <c r="B53" s="171" t="s">
        <v>422</v>
      </c>
      <c r="C53" s="172" t="s">
        <v>418</v>
      </c>
      <c r="D53" s="173" t="s">
        <v>346</v>
      </c>
      <c r="E53" s="174">
        <f t="shared" si="4"/>
        <v>204.54545454545453</v>
      </c>
      <c r="F53" s="174">
        <f t="shared" si="5"/>
        <v>213.63636363636363</v>
      </c>
      <c r="G53" s="174">
        <f t="shared" si="6"/>
        <v>218.18181818181819</v>
      </c>
      <c r="H53" s="174">
        <f t="shared" si="7"/>
        <v>227.27272727272728</v>
      </c>
      <c r="I53" s="174">
        <v>4500000</v>
      </c>
      <c r="J53" s="174">
        <v>4700000</v>
      </c>
      <c r="K53" s="174">
        <v>4800000</v>
      </c>
      <c r="L53" s="174">
        <v>5000000</v>
      </c>
      <c r="M53" s="175" t="s">
        <v>347</v>
      </c>
    </row>
    <row r="54" spans="1:13" ht="12.75" customHeight="1" x14ac:dyDescent="0.2">
      <c r="A54" s="170" t="s">
        <v>346</v>
      </c>
      <c r="B54" s="171" t="s">
        <v>423</v>
      </c>
      <c r="C54" s="172" t="s">
        <v>418</v>
      </c>
      <c r="D54" s="173" t="s">
        <v>346</v>
      </c>
      <c r="E54" s="174">
        <f t="shared" si="4"/>
        <v>206.81818181818181</v>
      </c>
      <c r="F54" s="174">
        <f t="shared" si="5"/>
        <v>215.90909090909091</v>
      </c>
      <c r="G54" s="174">
        <f t="shared" si="6"/>
        <v>222.72727272727272</v>
      </c>
      <c r="H54" s="174">
        <f t="shared" si="7"/>
        <v>231.81818181818181</v>
      </c>
      <c r="I54" s="174">
        <v>4550000</v>
      </c>
      <c r="J54" s="174">
        <v>4750000</v>
      </c>
      <c r="K54" s="174">
        <v>4900000</v>
      </c>
      <c r="L54" s="174">
        <v>5100000</v>
      </c>
      <c r="M54" s="175" t="s">
        <v>347</v>
      </c>
    </row>
    <row r="55" spans="1:13" ht="12.75" customHeight="1" x14ac:dyDescent="0.2">
      <c r="A55" s="170" t="s">
        <v>346</v>
      </c>
      <c r="B55" s="171" t="s">
        <v>424</v>
      </c>
      <c r="C55" s="172" t="s">
        <v>418</v>
      </c>
      <c r="D55" s="173" t="s">
        <v>346</v>
      </c>
      <c r="E55" s="174">
        <f t="shared" si="4"/>
        <v>213.63636363636363</v>
      </c>
      <c r="F55" s="174">
        <f t="shared" si="5"/>
        <v>222.72727272727272</v>
      </c>
      <c r="G55" s="174">
        <f t="shared" si="6"/>
        <v>231.81818181818181</v>
      </c>
      <c r="H55" s="174">
        <f t="shared" si="7"/>
        <v>240.90909090909091</v>
      </c>
      <c r="I55" s="174">
        <v>4700000</v>
      </c>
      <c r="J55" s="174">
        <v>4900000</v>
      </c>
      <c r="K55" s="174">
        <v>5100000</v>
      </c>
      <c r="L55" s="174">
        <v>5300000</v>
      </c>
      <c r="M55" s="175" t="s">
        <v>347</v>
      </c>
    </row>
    <row r="56" spans="1:13" ht="12.75" customHeight="1" x14ac:dyDescent="0.2">
      <c r="A56" s="170" t="s">
        <v>346</v>
      </c>
      <c r="B56" s="171" t="s">
        <v>425</v>
      </c>
      <c r="C56" s="172" t="s">
        <v>418</v>
      </c>
      <c r="D56" s="173" t="s">
        <v>346</v>
      </c>
      <c r="E56" s="174">
        <f t="shared" si="4"/>
        <v>213.63636363636363</v>
      </c>
      <c r="F56" s="174">
        <f t="shared" si="5"/>
        <v>222.72727272727272</v>
      </c>
      <c r="G56" s="174">
        <f t="shared" si="6"/>
        <v>231.81818181818181</v>
      </c>
      <c r="H56" s="174">
        <f t="shared" si="7"/>
        <v>240.90909090909091</v>
      </c>
      <c r="I56" s="174">
        <v>4700000</v>
      </c>
      <c r="J56" s="174">
        <v>4900000</v>
      </c>
      <c r="K56" s="174">
        <v>5100000</v>
      </c>
      <c r="L56" s="174">
        <v>5300000</v>
      </c>
      <c r="M56" s="175" t="s">
        <v>347</v>
      </c>
    </row>
    <row r="57" spans="1:13" ht="12.75" customHeight="1" x14ac:dyDescent="0.2">
      <c r="A57" s="170" t="s">
        <v>346</v>
      </c>
      <c r="B57" s="171" t="s">
        <v>426</v>
      </c>
      <c r="C57" s="172" t="s">
        <v>418</v>
      </c>
      <c r="D57" s="173" t="s">
        <v>346</v>
      </c>
      <c r="E57" s="174">
        <f t="shared" si="4"/>
        <v>209.09090909090909</v>
      </c>
      <c r="F57" s="174">
        <f t="shared" si="5"/>
        <v>218.18181818181819</v>
      </c>
      <c r="G57" s="174">
        <f t="shared" si="6"/>
        <v>227.27272727272728</v>
      </c>
      <c r="H57" s="174">
        <f t="shared" si="7"/>
        <v>236.36363636363637</v>
      </c>
      <c r="I57" s="174">
        <v>4600000</v>
      </c>
      <c r="J57" s="174">
        <v>4800000</v>
      </c>
      <c r="K57" s="174">
        <v>5000000</v>
      </c>
      <c r="L57" s="174">
        <v>5200000</v>
      </c>
      <c r="M57" s="175" t="s">
        <v>347</v>
      </c>
    </row>
    <row r="58" spans="1:13" ht="12.75" customHeight="1" x14ac:dyDescent="0.2">
      <c r="A58" s="170" t="s">
        <v>346</v>
      </c>
      <c r="B58" s="171" t="s">
        <v>356</v>
      </c>
      <c r="C58" s="172" t="s">
        <v>357</v>
      </c>
      <c r="D58" s="173" t="s">
        <v>346</v>
      </c>
      <c r="E58" s="174">
        <f t="shared" si="4"/>
        <v>236.36363636363637</v>
      </c>
      <c r="F58" s="174">
        <f t="shared" si="5"/>
        <v>245.45454545454547</v>
      </c>
      <c r="G58" s="174">
        <f t="shared" si="6"/>
        <v>263.63636363636363</v>
      </c>
      <c r="H58" s="174">
        <f t="shared" si="7"/>
        <v>272.72727272727275</v>
      </c>
      <c r="I58" s="174">
        <v>5200000</v>
      </c>
      <c r="J58" s="174">
        <v>5400000</v>
      </c>
      <c r="K58" s="174">
        <v>5800000</v>
      </c>
      <c r="L58" s="174">
        <v>6000000</v>
      </c>
      <c r="M58" s="175" t="s">
        <v>347</v>
      </c>
    </row>
    <row r="59" spans="1:13" ht="12.75" customHeight="1" x14ac:dyDescent="0.2">
      <c r="A59" s="170" t="s">
        <v>346</v>
      </c>
      <c r="B59" s="171" t="s">
        <v>427</v>
      </c>
      <c r="C59" s="172" t="s">
        <v>357</v>
      </c>
      <c r="D59" s="173" t="s">
        <v>346</v>
      </c>
      <c r="E59" s="174">
        <f t="shared" si="4"/>
        <v>236.36363636363637</v>
      </c>
      <c r="F59" s="174">
        <f t="shared" si="5"/>
        <v>245.45454545454547</v>
      </c>
      <c r="G59" s="174">
        <f t="shared" si="6"/>
        <v>281.81818181818181</v>
      </c>
      <c r="H59" s="174">
        <f t="shared" si="7"/>
        <v>290.90909090909093</v>
      </c>
      <c r="I59" s="174">
        <v>5200000</v>
      </c>
      <c r="J59" s="174">
        <v>5400000</v>
      </c>
      <c r="K59" s="174">
        <v>6200000</v>
      </c>
      <c r="L59" s="174">
        <v>6400000</v>
      </c>
      <c r="M59" s="175" t="s">
        <v>347</v>
      </c>
    </row>
    <row r="60" spans="1:13" ht="12.75" customHeight="1" x14ac:dyDescent="0.2">
      <c r="A60" s="170" t="s">
        <v>346</v>
      </c>
      <c r="B60" s="171" t="s">
        <v>428</v>
      </c>
      <c r="C60" s="172" t="s">
        <v>357</v>
      </c>
      <c r="D60" s="173" t="s">
        <v>346</v>
      </c>
      <c r="E60" s="174">
        <f t="shared" si="4"/>
        <v>268.18181818181819</v>
      </c>
      <c r="F60" s="174">
        <f t="shared" si="5"/>
        <v>277.27272727272725</v>
      </c>
      <c r="G60" s="174">
        <f t="shared" si="6"/>
        <v>300</v>
      </c>
      <c r="H60" s="174">
        <f t="shared" si="7"/>
        <v>309.09090909090907</v>
      </c>
      <c r="I60" s="174">
        <v>5900000</v>
      </c>
      <c r="J60" s="174">
        <v>6100000</v>
      </c>
      <c r="K60" s="174">
        <v>6600000</v>
      </c>
      <c r="L60" s="174">
        <v>6800000</v>
      </c>
      <c r="M60" s="175" t="s">
        <v>347</v>
      </c>
    </row>
  </sheetData>
  <autoFilter ref="A4:M60" xr:uid="{00000000-0009-0000-0000-000002000000}"/>
  <mergeCells count="10">
    <mergeCell ref="A1:M1"/>
    <mergeCell ref="A2:M2"/>
    <mergeCell ref="A3:A4"/>
    <mergeCell ref="B3:C3"/>
    <mergeCell ref="D3:D4"/>
    <mergeCell ref="I3:J3"/>
    <mergeCell ref="M3:M4"/>
    <mergeCell ref="K3:L3"/>
    <mergeCell ref="E3:F3"/>
    <mergeCell ref="G3:H3"/>
  </mergeCells>
  <hyperlinks>
    <hyperlink ref="A1:M1" r:id="rId1" display="https://perfectlink.123websitedev.com/" xr:uid="{77FF09F1-E622-48B2-B5CC-A698EF422E2B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HOME</vt:lpstr>
      <vt:lpstr>Term conditions</vt:lpstr>
      <vt:lpstr>Customs + Logistics Service </vt:lpstr>
      <vt:lpstr>Trucking air HCM</vt:lpstr>
      <vt:lpstr>Trucking  Sea LCL +FCL HCM USD</vt:lpstr>
      <vt:lpstr>Trucking  Sea LCL +FCL HCM VND</vt:lpstr>
      <vt:lpstr>Trucking LCL -HPH</vt:lpstr>
      <vt:lpstr>Trucking FCL - HPH</vt:lpstr>
    </vt:vector>
  </TitlesOfParts>
  <Company>DHL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Bach Ho (DHL VN)</dc:creator>
  <cp:lastModifiedBy>Minh Minh</cp:lastModifiedBy>
  <cp:lastPrinted>2023-02-26T14:28:45Z</cp:lastPrinted>
  <dcterms:created xsi:type="dcterms:W3CDTF">2016-07-28T04:35:05Z</dcterms:created>
  <dcterms:modified xsi:type="dcterms:W3CDTF">2024-03-21T08:19:29Z</dcterms:modified>
</cp:coreProperties>
</file>